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отчет тек. ремонт" sheetId="4" r:id="rId1"/>
    <sheet name="отчет сод. жилья" sheetId="5" state="hidden" r:id="rId2"/>
    <sheet name="расход по дому ТО" sheetId="6" state="hidden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18" i="4" l="1"/>
  <c r="C18" i="4"/>
  <c r="B18" i="4"/>
  <c r="D11" i="4"/>
  <c r="D9" i="4"/>
  <c r="D8" i="4"/>
  <c r="D10" i="5" l="1"/>
  <c r="D9" i="5"/>
  <c r="I15" i="6"/>
  <c r="B22" i="5" l="1"/>
  <c r="C22" i="5"/>
  <c r="G24" i="5" s="1"/>
  <c r="E14" i="5" l="1"/>
  <c r="F14" i="5"/>
  <c r="C12" i="4"/>
  <c r="B8" i="5" l="1"/>
  <c r="B14" i="5" s="1"/>
  <c r="D20" i="4"/>
  <c r="B12" i="4" l="1"/>
  <c r="I16" i="6"/>
  <c r="I17" i="6" s="1"/>
  <c r="D8" i="5" s="1"/>
  <c r="D14" i="5" s="1"/>
  <c r="G22" i="5"/>
  <c r="C8" i="5" l="1"/>
  <c r="D12" i="4" l="1"/>
  <c r="D14" i="4" s="1"/>
  <c r="C14" i="5"/>
  <c r="G16" i="5" s="1"/>
  <c r="G8" i="5" l="1"/>
  <c r="G14" i="5" s="1"/>
</calcChain>
</file>

<file path=xl/sharedStrings.xml><?xml version="1.0" encoding="utf-8"?>
<sst xmlns="http://schemas.openxmlformats.org/spreadsheetml/2006/main" count="67" uniqueCount="53">
  <si>
    <t>№ п/п</t>
  </si>
  <si>
    <t>год</t>
  </si>
  <si>
    <t>месяц</t>
  </si>
  <si>
    <t>вид работ</t>
  </si>
  <si>
    <t>дата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</si>
  <si>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</si>
  <si>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</si>
  <si>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</si>
  <si>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</si>
  <si>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</si>
  <si>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</si>
  <si>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</si>
  <si>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</si>
  <si>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</si>
  <si>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</si>
  <si>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</si>
  <si>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</si>
  <si>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</si>
  <si>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</si>
  <si>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</si>
  <si>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</si>
  <si>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</si>
  <si>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</si>
  <si>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</si>
  <si>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</si>
  <si>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</si>
  <si>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 Чехова, 337</t>
  </si>
  <si>
    <t>Техническое обслуживание УУТЭ</t>
  </si>
  <si>
    <t>Остаток денежных средств дома на 01.06.2015 г</t>
  </si>
  <si>
    <t>июнь</t>
  </si>
  <si>
    <t>кв. 16</t>
  </si>
  <si>
    <t>Объем выполненых работ</t>
  </si>
  <si>
    <t>Слив воды с системы ЦО (2 стояка)</t>
  </si>
  <si>
    <t>1110,13 м3</t>
  </si>
  <si>
    <t>кв. 112, подъезд №4</t>
  </si>
  <si>
    <t>Устранение засора труб КНС</t>
  </si>
  <si>
    <t>кв. 112-8 м/п., подъезд №4-12 м/п</t>
  </si>
  <si>
    <t>Устройство аншлага</t>
  </si>
  <si>
    <t>Информационная табличка с указанием обслуживающей комп. -5 шт. Информационная доска -5 шт.</t>
  </si>
  <si>
    <t>Дезинсекция (блохи)</t>
  </si>
  <si>
    <t>1560,2м2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</si>
  <si>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</si>
  <si>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</si>
  <si>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Чехова, 337</t>
  </si>
  <si>
    <t>Остаток денежных средств дома на 31.07.2015 г</t>
  </si>
  <si>
    <t>Содержание и Ремонт жилья</t>
  </si>
  <si>
    <t>Тех.обслуживание УУТЭ</t>
  </si>
  <si>
    <t>переходящее сальдо на 01.06.2015 г</t>
  </si>
  <si>
    <t>Содержание и Ремонт жилья: субабоненты</t>
  </si>
  <si>
    <t>Остаток денежных средств дома на 31.12.2015 г</t>
  </si>
  <si>
    <t>Информация о собранных и израсходованных денежных средствах по статье "Содержание и Ремонт Жилья" за период с 01.06.2015 г по 31.12.2015 г по адресу ул. Чехова, 337</t>
  </si>
  <si>
    <t>дебиторская задолженность жителей по состоянию  на 01.01.2016 г. составляет: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</si>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</sst>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1" fillId="0" borderId="3" xfId="0" applyFont="1" applyBorder="1"/>
    <xf numFmtId="0" fontId="0" fillId="2" borderId="12" xfId="0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4" xfId="0" applyFont="1" applyBorder="1"/>
    <xf numFmtId="0" fontId="3" fillId="0" borderId="18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1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horizontal="center" vertical="center"/>
    </xf>
    <xf numFmtId="165" fontId="0" fillId="0" borderId="26" xfId="0" applyNumberFormat="1" applyBorder="1" applyAlignment="1">
      <alignment vertical="center"/>
    </xf>
    <xf numFmtId="165" fontId="3" fillId="0" borderId="10" xfId="0" applyNumberFormat="1" applyFont="1" applyBorder="1" applyAlignment="1"/>
    <xf numFmtId="165" fontId="3" fillId="0" borderId="14" xfId="0" applyNumberFormat="1" applyFont="1" applyBorder="1" applyAlignment="1"/>
    <xf numFmtId="2" fontId="3" fillId="0" borderId="19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18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19" xfId="0" applyNumberFormat="1" applyFill="1" applyBorder="1" applyAlignment="1">
      <alignment horizontal="center" vertical="center"/>
    </xf>
    <xf numFmtId="2" fontId="3" fillId="0" borderId="17" xfId="0" applyNumberFormat="1" applyFont="1" applyBorder="1"/>
    <xf numFmtId="0" fontId="1" fillId="0" borderId="0" xfId="0" applyFont="1" applyFill="1" applyBorder="1" applyAlignment="1"/>
    <xf numFmtId="0" fontId="0" fillId="0" borderId="15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4" fontId="0" fillId="0" borderId="3" xfId="0" applyNumberFormat="1" applyBorder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7" fillId="0" borderId="27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" fillId="0" borderId="5" xfId="0" applyNumberFormat="1" applyFont="1" applyBorder="1" applyAlignment="1">
      <alignment horizontal="left" vertical="center"/>
    </xf>
    <xf numFmtId="0" fontId="1" fillId="0" borderId="28" xfId="0" applyNumberFormat="1" applyFont="1" applyBorder="1" applyAlignment="1">
      <alignment horizontal="left" vertical="center"/>
    </xf>
    <xf numFmtId="0" fontId="1" fillId="0" borderId="23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60">
          <cell r="D60">
            <v>540069.26</v>
          </cell>
          <cell r="BB60">
            <v>113043.79800000001</v>
          </cell>
          <cell r="BD60">
            <v>9745.1549999999988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abSelected="1" workbookViewId="0">
      <selection activeCell="C26" sqref="C26"/>
    </sheetView>
  </sheetViews>
  <sheetFormatPr defaultRowHeight="12.75" x14ac:dyDescent="0.2"/>
  <cols>
    <col min="1" max="1" width="45.42578125" customWidth="1"/>
    <col min="2" max="2" width="18.85546875" customWidth="1"/>
    <col min="3" max="3" width="24.28515625" customWidth="1"/>
    <col min="4" max="4" width="23" customWidth="1"/>
    <col min="8" max="8" width="11.28515625" customWidth="1"/>
    <col min="9" max="9" width="12.140625" customWidth="1"/>
  </cols>
  <sheetData>
    <row r="2" spans="1:4" ht="78" customHeight="1" x14ac:dyDescent="0.2">
      <c r="A2" s="54" t="s">
        <v>50</v>
      </c>
      <c r="B2" s="54"/>
      <c r="C2" s="54"/>
      <c r="D2" s="54"/>
    </row>
    <row r="3" spans="1:4" ht="23.25" x14ac:dyDescent="0.35">
      <c r="A3" s="9"/>
      <c r="B3" s="9"/>
      <c r="C3" s="9"/>
      <c r="D3" s="9"/>
    </row>
    <row r="4" spans="1:4" ht="13.5" thickBot="1" x14ac:dyDescent="0.25"/>
    <row r="5" spans="1:4" ht="60" customHeight="1" thickBot="1" x14ac:dyDescent="0.3">
      <c r="A5" s="48"/>
      <c r="B5" s="19" t="s">
        <v>5</v>
      </c>
      <c r="C5" s="19" t="s">
        <v>6</v>
      </c>
      <c r="D5" s="19" t="s">
        <v>7</v>
      </c>
    </row>
    <row r="6" spans="1:4" ht="14.25" customHeight="1" thickBot="1" x14ac:dyDescent="0.3">
      <c r="A6" s="55" t="s">
        <v>47</v>
      </c>
      <c r="B6" s="56"/>
      <c r="C6" s="12">
        <v>455487.6</v>
      </c>
      <c r="D6" s="13"/>
    </row>
    <row r="7" spans="1:4" x14ac:dyDescent="0.2">
      <c r="A7" s="7" t="s">
        <v>45</v>
      </c>
      <c r="B7" s="52">
        <v>540069.26</v>
      </c>
      <c r="C7" s="4">
        <v>564424.97</v>
      </c>
      <c r="D7" s="49">
        <v>687604.99</v>
      </c>
    </row>
    <row r="8" spans="1:4" x14ac:dyDescent="0.2">
      <c r="A8" s="2" t="s">
        <v>13</v>
      </c>
      <c r="B8" s="1">
        <v>0</v>
      </c>
      <c r="C8" s="1">
        <v>0</v>
      </c>
      <c r="D8" s="21">
        <f>[1]декабрь!$BB$60</f>
        <v>113043.79800000001</v>
      </c>
    </row>
    <row r="9" spans="1:4" ht="25.5" x14ac:dyDescent="0.2">
      <c r="A9" s="2" t="s">
        <v>14</v>
      </c>
      <c r="B9" s="1"/>
      <c r="C9" s="1"/>
      <c r="D9" s="21">
        <f>[1]декабрь!$BD$60</f>
        <v>9745.1549999999988</v>
      </c>
    </row>
    <row r="10" spans="1:4" x14ac:dyDescent="0.2">
      <c r="A10" s="7" t="s">
        <v>48</v>
      </c>
      <c r="B10" s="1">
        <v>15755.57</v>
      </c>
      <c r="C10" s="1">
        <v>15998.04</v>
      </c>
      <c r="D10" s="21"/>
    </row>
    <row r="11" spans="1:4" ht="13.5" thickBot="1" x14ac:dyDescent="0.25">
      <c r="A11" s="14" t="s">
        <v>46</v>
      </c>
      <c r="B11" s="1">
        <v>18561.88</v>
      </c>
      <c r="C11" s="1">
        <v>19666.830000000002</v>
      </c>
      <c r="D11" s="21">
        <f>1306.8*5</f>
        <v>6534</v>
      </c>
    </row>
    <row r="12" spans="1:4" ht="15.75" thickBot="1" x14ac:dyDescent="0.3">
      <c r="A12" s="15" t="s">
        <v>11</v>
      </c>
      <c r="B12" s="16">
        <f>SUM(B7:B11)</f>
        <v>574386.71</v>
      </c>
      <c r="C12" s="16">
        <f>SUM(C6:C11)</f>
        <v>1055577.44</v>
      </c>
      <c r="D12" s="46">
        <f>SUM(D7:D11)</f>
        <v>816927.94299999997</v>
      </c>
    </row>
    <row r="14" spans="1:4" ht="15.75" customHeight="1" x14ac:dyDescent="0.25">
      <c r="A14" s="57" t="s">
        <v>49</v>
      </c>
      <c r="B14" s="57"/>
      <c r="C14" s="57"/>
      <c r="D14" s="51">
        <f>C12-D12</f>
        <v>238649.49699999997</v>
      </c>
    </row>
    <row r="16" spans="1:4" ht="15.75" customHeight="1" x14ac:dyDescent="0.25">
      <c r="A16" s="57" t="s">
        <v>28</v>
      </c>
      <c r="B16" s="57"/>
      <c r="C16" s="57"/>
      <c r="D16" s="50">
        <v>0</v>
      </c>
    </row>
    <row r="17" spans="1:4" ht="15.75" thickBot="1" x14ac:dyDescent="0.3">
      <c r="A17" s="40"/>
      <c r="B17" s="40"/>
      <c r="C17" s="40"/>
      <c r="D17" s="41"/>
    </row>
    <row r="18" spans="1:4" ht="13.5" thickBot="1" x14ac:dyDescent="0.25">
      <c r="A18" s="43" t="s">
        <v>25</v>
      </c>
      <c r="B18" s="8">
        <f>(5568.18*5)+5197.39</f>
        <v>33038.29</v>
      </c>
      <c r="C18" s="8">
        <f>60.37+6365.09+3925.96+5987.26+7102.19+3964.51+8407.81</f>
        <v>35813.189999999995</v>
      </c>
      <c r="D18" s="44">
        <f>690.88+19718.96+1190.88</f>
        <v>21600.720000000001</v>
      </c>
    </row>
    <row r="20" spans="1:4" ht="15.75" customHeight="1" x14ac:dyDescent="0.25">
      <c r="A20" s="57" t="s">
        <v>49</v>
      </c>
      <c r="B20" s="57"/>
      <c r="C20" s="57"/>
      <c r="D20" s="51">
        <f>D16+C18-D18</f>
        <v>14212.469999999994</v>
      </c>
    </row>
    <row r="22" spans="1:4" x14ac:dyDescent="0.2">
      <c r="A22" s="53" t="s">
        <v>51</v>
      </c>
      <c r="D22" s="53">
        <v>144952.38</v>
      </c>
    </row>
    <row r="25" spans="1:4" x14ac:dyDescent="0.2">
      <c r="A25" s="47" t="s">
        <v>52</v>
      </c>
      <c r="B25" s="47"/>
      <c r="C25" s="47"/>
      <c r="D25" s="47"/>
    </row>
  </sheetData>
  <mergeCells count="5">
    <mergeCell ref="A2:D2"/>
    <mergeCell ref="A6:B6"/>
    <mergeCell ref="A16:C16"/>
    <mergeCell ref="A20:C20"/>
    <mergeCell ref="A14:C14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4"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0" t="s">
        <v>43</v>
      </c>
      <c r="B3" s="60"/>
      <c r="C3" s="60"/>
      <c r="D3" s="60"/>
      <c r="E3" s="60"/>
      <c r="F3" s="60"/>
      <c r="G3" s="60"/>
    </row>
    <row r="5" spans="1:7" ht="15.75" x14ac:dyDescent="0.25">
      <c r="A5" s="57" t="s">
        <v>28</v>
      </c>
      <c r="B5" s="57"/>
      <c r="C5" s="57"/>
      <c r="D5" s="57"/>
      <c r="E5" s="57"/>
      <c r="F5" s="57"/>
      <c r="G5" s="10">
        <v>331163.49</v>
      </c>
    </row>
    <row r="6" spans="1:7" ht="13.5" thickBot="1" x14ac:dyDescent="0.25"/>
    <row r="7" spans="1:7" ht="63.75" thickBot="1" x14ac:dyDescent="0.3">
      <c r="A7" s="11"/>
      <c r="B7" s="12" t="s">
        <v>5</v>
      </c>
      <c r="C7" s="12" t="s">
        <v>6</v>
      </c>
      <c r="D7" s="19" t="s">
        <v>7</v>
      </c>
      <c r="E7" s="12" t="s">
        <v>8</v>
      </c>
      <c r="F7" s="12" t="s">
        <v>9</v>
      </c>
      <c r="G7" s="20" t="s">
        <v>10</v>
      </c>
    </row>
    <row r="8" spans="1:7" ht="15" customHeight="1" x14ac:dyDescent="0.2">
      <c r="A8" s="3" t="s">
        <v>12</v>
      </c>
      <c r="B8" s="4" t="e">
        <f>#REF!</f>
        <v>#REF!</v>
      </c>
      <c r="C8" s="4" t="e">
        <f>#REF!</f>
        <v>#REF!</v>
      </c>
      <c r="D8" s="21" t="e">
        <f>'расход по дому ТО'!I17</f>
        <v>#REF!</v>
      </c>
      <c r="E8" s="4">
        <v>11373.18</v>
      </c>
      <c r="F8" s="4">
        <v>0</v>
      </c>
      <c r="G8" s="62" t="e">
        <f>C14-D14</f>
        <v>#REF!</v>
      </c>
    </row>
    <row r="9" spans="1:7" ht="33" customHeight="1" x14ac:dyDescent="0.2">
      <c r="A9" s="2" t="s">
        <v>13</v>
      </c>
      <c r="B9" s="1">
        <v>0</v>
      </c>
      <c r="C9" s="1">
        <v>0</v>
      </c>
      <c r="D9" s="21" t="e">
        <f>(#REF!*1.74)*2</f>
        <v>#REF!</v>
      </c>
      <c r="E9" s="1">
        <v>0</v>
      </c>
      <c r="F9" s="1">
        <v>0</v>
      </c>
      <c r="G9" s="63"/>
    </row>
    <row r="10" spans="1:7" ht="31.5" customHeight="1" x14ac:dyDescent="0.2">
      <c r="A10" s="2" t="s">
        <v>14</v>
      </c>
      <c r="B10" s="1"/>
      <c r="C10" s="1"/>
      <c r="D10" s="21" t="e">
        <f>(#REF!*0.6)*2</f>
        <v>#REF!</v>
      </c>
      <c r="E10" s="1">
        <v>0</v>
      </c>
      <c r="F10" s="1">
        <v>0</v>
      </c>
      <c r="G10" s="63"/>
    </row>
    <row r="11" spans="1:7" ht="15" customHeight="1" x14ac:dyDescent="0.2">
      <c r="A11" s="3" t="s">
        <v>15</v>
      </c>
      <c r="B11" s="1">
        <v>0</v>
      </c>
      <c r="C11" s="1">
        <v>0</v>
      </c>
      <c r="D11" s="21"/>
      <c r="E11" s="1">
        <v>0</v>
      </c>
      <c r="F11" s="1">
        <v>0</v>
      </c>
      <c r="G11" s="63"/>
    </row>
    <row r="12" spans="1:7" ht="26.25" customHeight="1" x14ac:dyDescent="0.2">
      <c r="A12" s="2" t="s">
        <v>16</v>
      </c>
      <c r="B12" s="1">
        <v>0</v>
      </c>
      <c r="C12" s="1">
        <v>0</v>
      </c>
      <c r="D12" s="21"/>
      <c r="E12" s="1">
        <v>0</v>
      </c>
      <c r="F12" s="1">
        <v>0</v>
      </c>
      <c r="G12" s="63"/>
    </row>
    <row r="13" spans="1:7" ht="34.5" customHeight="1" thickBot="1" x14ac:dyDescent="0.25">
      <c r="A13" s="22" t="s">
        <v>17</v>
      </c>
      <c r="B13" s="6">
        <v>0</v>
      </c>
      <c r="C13" s="6">
        <v>0</v>
      </c>
      <c r="D13" s="42"/>
      <c r="E13" s="6">
        <v>0</v>
      </c>
      <c r="F13" s="6">
        <v>0</v>
      </c>
      <c r="G13" s="63"/>
    </row>
    <row r="14" spans="1:7" ht="15" customHeight="1" thickBot="1" x14ac:dyDescent="0.3">
      <c r="A14" s="15" t="s">
        <v>24</v>
      </c>
      <c r="B14" s="16" t="e">
        <f t="shared" ref="B14:G14" si="0">SUM(B8:B13)</f>
        <v>#REF!</v>
      </c>
      <c r="C14" s="16" t="e">
        <f t="shared" si="0"/>
        <v>#REF!</v>
      </c>
      <c r="D14" s="17" t="e">
        <f t="shared" si="0"/>
        <v>#REF!</v>
      </c>
      <c r="E14" s="16">
        <f t="shared" si="0"/>
        <v>11373.18</v>
      </c>
      <c r="F14" s="16">
        <f t="shared" si="0"/>
        <v>0</v>
      </c>
      <c r="G14" s="39" t="e">
        <f t="shared" si="0"/>
        <v>#REF!</v>
      </c>
    </row>
    <row r="15" spans="1:7" ht="15" customHeight="1" x14ac:dyDescent="0.25">
      <c r="A15" s="40"/>
      <c r="B15" s="40"/>
      <c r="C15" s="40"/>
      <c r="D15" s="41"/>
      <c r="E15" s="40"/>
      <c r="F15" s="40"/>
      <c r="G15" s="41"/>
    </row>
    <row r="16" spans="1:7" ht="15.75" x14ac:dyDescent="0.25">
      <c r="A16" s="57" t="s">
        <v>44</v>
      </c>
      <c r="B16" s="57"/>
      <c r="C16" s="57"/>
      <c r="D16" s="57"/>
      <c r="E16" s="57"/>
      <c r="F16" s="57"/>
      <c r="G16" s="18" t="e">
        <f>G5+C14-D14</f>
        <v>#REF!</v>
      </c>
    </row>
    <row r="17" spans="1:7" ht="15" customHeight="1" x14ac:dyDescent="0.25">
      <c r="A17" s="40"/>
      <c r="B17" s="40"/>
      <c r="C17" s="40"/>
      <c r="D17" s="41"/>
      <c r="E17" s="40"/>
      <c r="F17" s="40"/>
      <c r="G17" s="41"/>
    </row>
    <row r="18" spans="1:7" ht="15" customHeight="1" x14ac:dyDescent="0.25">
      <c r="A18" s="40"/>
      <c r="B18" s="40"/>
      <c r="C18" s="40"/>
      <c r="D18" s="41"/>
      <c r="E18" s="40"/>
      <c r="F18" s="40"/>
      <c r="G18" s="41"/>
    </row>
    <row r="19" spans="1:7" ht="15" customHeight="1" x14ac:dyDescent="0.25">
      <c r="A19" s="40"/>
      <c r="B19" s="40"/>
      <c r="C19" s="40"/>
      <c r="D19" s="41"/>
      <c r="E19" s="40"/>
      <c r="F19" s="40"/>
      <c r="G19" s="41"/>
    </row>
    <row r="20" spans="1:7" ht="15.75" x14ac:dyDescent="0.25">
      <c r="A20" s="57" t="s">
        <v>28</v>
      </c>
      <c r="B20" s="57"/>
      <c r="C20" s="57"/>
      <c r="D20" s="57"/>
      <c r="E20" s="57"/>
      <c r="F20" s="57"/>
      <c r="G20" s="18">
        <v>50085.47</v>
      </c>
    </row>
    <row r="21" spans="1:7" ht="15" customHeight="1" thickBot="1" x14ac:dyDescent="0.3">
      <c r="A21" s="40"/>
      <c r="B21" s="40"/>
      <c r="C21" s="40"/>
      <c r="D21" s="41"/>
      <c r="E21" s="40"/>
      <c r="F21" s="40"/>
      <c r="G21" s="41"/>
    </row>
    <row r="22" spans="1:7" ht="15" customHeight="1" thickBot="1" x14ac:dyDescent="0.25">
      <c r="A22" s="43" t="s">
        <v>25</v>
      </c>
      <c r="B22" s="8" t="e">
        <f>#REF!</f>
        <v>#REF!</v>
      </c>
      <c r="C22" s="8" t="e">
        <f>#REF!</f>
        <v>#REF!</v>
      </c>
      <c r="D22" s="44">
        <v>0</v>
      </c>
      <c r="E22" s="8">
        <v>1438.37</v>
      </c>
      <c r="F22" s="8">
        <v>0</v>
      </c>
      <c r="G22" s="45" t="e">
        <f>C22-D22</f>
        <v>#REF!</v>
      </c>
    </row>
    <row r="23" spans="1:7" x14ac:dyDescent="0.2">
      <c r="G23" s="23"/>
    </row>
    <row r="24" spans="1:7" ht="15.75" x14ac:dyDescent="0.25">
      <c r="A24" s="57" t="s">
        <v>44</v>
      </c>
      <c r="B24" s="57"/>
      <c r="C24" s="57"/>
      <c r="D24" s="57"/>
      <c r="E24" s="57"/>
      <c r="F24" s="57"/>
      <c r="G24" s="18" t="e">
        <f>G20+C22-D22</f>
        <v>#REF!</v>
      </c>
    </row>
    <row r="27" spans="1:7" x14ac:dyDescent="0.2">
      <c r="A27" s="61" t="s">
        <v>41</v>
      </c>
      <c r="B27" s="61"/>
      <c r="C27" s="61"/>
      <c r="D27" s="61"/>
      <c r="E27" s="61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F7" sqref="F7:F10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6" width="36.28515625" customWidth="1"/>
    <col min="9" max="9" width="13" customWidth="1"/>
  </cols>
  <sheetData>
    <row r="2" spans="1:9" ht="17.25" x14ac:dyDescent="0.3">
      <c r="A2" s="65" t="s">
        <v>18</v>
      </c>
      <c r="B2" s="65"/>
      <c r="C2" s="65"/>
      <c r="D2" s="65"/>
      <c r="E2" s="65"/>
      <c r="F2" s="65"/>
      <c r="G2" s="65"/>
      <c r="H2" s="65"/>
      <c r="I2" s="65"/>
    </row>
    <row r="3" spans="1:9" ht="17.25" x14ac:dyDescent="0.3">
      <c r="A3" s="65" t="s">
        <v>26</v>
      </c>
      <c r="B3" s="65"/>
      <c r="C3" s="65"/>
      <c r="D3" s="65"/>
      <c r="E3" s="65"/>
      <c r="F3" s="65"/>
      <c r="G3" s="65"/>
      <c r="H3" s="65"/>
      <c r="I3" s="65"/>
    </row>
    <row r="4" spans="1:9" ht="17.25" x14ac:dyDescent="0.3">
      <c r="A4" s="65" t="s">
        <v>42</v>
      </c>
      <c r="B4" s="65"/>
      <c r="C4" s="65"/>
      <c r="D4" s="65"/>
      <c r="E4" s="65"/>
      <c r="F4" s="65"/>
      <c r="G4" s="65"/>
      <c r="H4" s="65"/>
      <c r="I4" s="65"/>
    </row>
    <row r="5" spans="1:9" ht="13.5" thickBot="1" x14ac:dyDescent="0.25"/>
    <row r="6" spans="1:9" ht="45.75" thickBot="1" x14ac:dyDescent="0.25">
      <c r="A6" s="24" t="s">
        <v>0</v>
      </c>
      <c r="B6" s="25" t="s">
        <v>1</v>
      </c>
      <c r="C6" s="26" t="s">
        <v>2</v>
      </c>
      <c r="D6" s="26" t="s">
        <v>19</v>
      </c>
      <c r="E6" s="26" t="s">
        <v>3</v>
      </c>
      <c r="F6" s="27" t="s">
        <v>31</v>
      </c>
      <c r="G6" s="27" t="s">
        <v>20</v>
      </c>
      <c r="H6" s="27" t="s">
        <v>4</v>
      </c>
      <c r="I6" s="5" t="s">
        <v>21</v>
      </c>
    </row>
    <row r="7" spans="1:9" x14ac:dyDescent="0.2">
      <c r="A7" s="28">
        <v>1</v>
      </c>
      <c r="B7" s="29">
        <v>2015</v>
      </c>
      <c r="C7" s="30" t="s">
        <v>29</v>
      </c>
      <c r="D7" s="31" t="s">
        <v>30</v>
      </c>
      <c r="E7" s="32" t="s">
        <v>32</v>
      </c>
      <c r="F7" s="33" t="s">
        <v>33</v>
      </c>
      <c r="G7" s="33"/>
      <c r="H7" s="33"/>
      <c r="I7" s="34">
        <v>44.32</v>
      </c>
    </row>
    <row r="8" spans="1:9" x14ac:dyDescent="0.2">
      <c r="A8" s="28">
        <v>2</v>
      </c>
      <c r="B8" s="29">
        <v>2015</v>
      </c>
      <c r="C8" s="30" t="s">
        <v>29</v>
      </c>
      <c r="D8" s="31" t="s">
        <v>34</v>
      </c>
      <c r="E8" s="32" t="s">
        <v>35</v>
      </c>
      <c r="F8" s="33" t="s">
        <v>36</v>
      </c>
      <c r="G8" s="33"/>
      <c r="H8" s="33"/>
      <c r="I8" s="34">
        <v>1311.31</v>
      </c>
    </row>
    <row r="9" spans="1:9" ht="38.25" x14ac:dyDescent="0.2">
      <c r="A9" s="28">
        <v>3</v>
      </c>
      <c r="B9" s="29">
        <v>2015</v>
      </c>
      <c r="C9" s="30" t="s">
        <v>29</v>
      </c>
      <c r="D9" s="31"/>
      <c r="E9" s="32" t="s">
        <v>37</v>
      </c>
      <c r="F9" s="33" t="s">
        <v>38</v>
      </c>
      <c r="G9" s="33"/>
      <c r="H9" s="33"/>
      <c r="I9" s="34">
        <v>7857.36</v>
      </c>
    </row>
    <row r="10" spans="1:9" x14ac:dyDescent="0.2">
      <c r="A10" s="28">
        <v>4</v>
      </c>
      <c r="B10" s="29">
        <v>2015</v>
      </c>
      <c r="C10" s="30" t="s">
        <v>29</v>
      </c>
      <c r="D10" s="31"/>
      <c r="E10" s="32" t="s">
        <v>39</v>
      </c>
      <c r="F10" s="33" t="s">
        <v>40</v>
      </c>
      <c r="G10" s="33"/>
      <c r="H10" s="33"/>
      <c r="I10" s="34">
        <v>7644.98</v>
      </c>
    </row>
    <row r="11" spans="1:9" x14ac:dyDescent="0.2">
      <c r="A11" s="28"/>
      <c r="B11" s="29"/>
      <c r="C11" s="30"/>
      <c r="D11" s="31"/>
      <c r="E11" s="32"/>
      <c r="F11" s="33"/>
      <c r="G11" s="33"/>
      <c r="H11" s="33"/>
      <c r="I11" s="34"/>
    </row>
    <row r="12" spans="1:9" x14ac:dyDescent="0.2">
      <c r="A12" s="28"/>
      <c r="B12" s="29"/>
      <c r="C12" s="30"/>
      <c r="D12" s="31"/>
      <c r="E12" s="32"/>
      <c r="F12" s="33"/>
      <c r="G12" s="33"/>
      <c r="H12" s="33"/>
      <c r="I12" s="34"/>
    </row>
    <row r="13" spans="1:9" x14ac:dyDescent="0.2">
      <c r="A13" s="28"/>
      <c r="B13" s="29"/>
      <c r="C13" s="30"/>
      <c r="D13" s="31"/>
      <c r="E13" s="32"/>
      <c r="F13" s="33"/>
      <c r="G13" s="33"/>
      <c r="H13" s="33"/>
      <c r="I13" s="34"/>
    </row>
    <row r="14" spans="1:9" x14ac:dyDescent="0.2">
      <c r="A14" s="28"/>
      <c r="B14" s="29"/>
      <c r="C14" s="30"/>
      <c r="D14" s="31"/>
      <c r="E14" s="32"/>
      <c r="F14" s="33"/>
      <c r="G14" s="33"/>
      <c r="H14" s="33"/>
      <c r="I14" s="34"/>
    </row>
    <row r="15" spans="1:9" x14ac:dyDescent="0.2">
      <c r="A15" s="28"/>
      <c r="B15" s="71" t="s">
        <v>27</v>
      </c>
      <c r="C15" s="72"/>
      <c r="D15" s="72"/>
      <c r="E15" s="72"/>
      <c r="F15" s="72"/>
      <c r="G15" s="72"/>
      <c r="H15" s="73"/>
      <c r="I15" s="34">
        <f>1306.8*1</f>
        <v>1306.8</v>
      </c>
    </row>
    <row r="16" spans="1:9" ht="15.75" thickBot="1" x14ac:dyDescent="0.25">
      <c r="A16" s="35"/>
      <c r="B16" s="66" t="s">
        <v>22</v>
      </c>
      <c r="C16" s="67"/>
      <c r="D16" s="67"/>
      <c r="E16" s="67"/>
      <c r="F16" s="67"/>
      <c r="G16" s="67"/>
      <c r="H16" s="68"/>
      <c r="I16" s="36" t="e">
        <f>#REF!+#REF!</f>
        <v>#REF!</v>
      </c>
    </row>
    <row r="17" spans="1:9" ht="15.75" thickBot="1" x14ac:dyDescent="0.3">
      <c r="A17" s="58" t="s">
        <v>23</v>
      </c>
      <c r="B17" s="59"/>
      <c r="C17" s="59"/>
      <c r="D17" s="37"/>
      <c r="E17" s="37"/>
      <c r="F17" s="37"/>
      <c r="G17" s="37"/>
      <c r="H17" s="37"/>
      <c r="I17" s="38" t="e">
        <f>SUM(I7:I16)</f>
        <v>#REF!</v>
      </c>
    </row>
    <row r="18" spans="1:9" x14ac:dyDescent="0.2">
      <c r="A18" s="69"/>
      <c r="B18" s="69"/>
      <c r="C18" s="70"/>
      <c r="D18" s="70"/>
      <c r="E18" s="70"/>
      <c r="F18" s="70"/>
      <c r="G18" s="70"/>
      <c r="H18" s="70"/>
      <c r="I18" s="70"/>
    </row>
    <row r="22" spans="1:9" ht="15" x14ac:dyDescent="0.25">
      <c r="A22" s="64" t="s">
        <v>41</v>
      </c>
      <c r="B22" s="64"/>
      <c r="C22" s="64"/>
      <c r="D22" s="64"/>
      <c r="E22" s="64"/>
      <c r="F22" s="64"/>
      <c r="G22" s="64"/>
      <c r="H22" s="64"/>
      <c r="I22" s="64"/>
    </row>
  </sheetData>
  <mergeCells count="8">
    <mergeCell ref="A22:I22"/>
    <mergeCell ref="A2:I2"/>
    <mergeCell ref="A3:I3"/>
    <mergeCell ref="A4:I4"/>
    <mergeCell ref="B16:H16"/>
    <mergeCell ref="A17:C17"/>
    <mergeCell ref="A18:I18"/>
    <mergeCell ref="B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тек. ремонт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2016-02-01T10:24:09Z</cp:lastPrinted>
  <dcterms:created xsi:type="dcterms:W3CDTF">2015-02-24T21:57:31Z</dcterms:created>
  <dcterms:modified xsi:type="dcterms:W3CDTF">2016-02-23T16:09:57Z</dcterms:modified>
</cp:coreProperties>
</file>