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/>
  </bookViews>
  <sheets>
    <sheet name="расход по дому ТР 15" sheetId="2" r:id="rId1"/>
    <sheet name="отчет сод. жилья" sheetId="5" state="hidden" r:id="rId2"/>
    <sheet name="расход по дому ТО" sheetId="6" state="hidden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H32" i="2" l="1"/>
  <c r="D10" i="5" l="1"/>
  <c r="D9" i="5"/>
  <c r="I15" i="6"/>
  <c r="C22" i="5" l="1"/>
  <c r="B22" i="5"/>
  <c r="G24" i="5"/>
  <c r="E14" i="5"/>
  <c r="F14" i="5"/>
  <c r="B8" i="5" l="1"/>
  <c r="B14" i="5" s="1"/>
  <c r="C8" i="5"/>
  <c r="I16" i="6"/>
  <c r="I17" i="6" s="1"/>
  <c r="G22" i="5"/>
  <c r="H33" i="2" l="1"/>
  <c r="D8" i="5"/>
  <c r="D14" i="5" s="1"/>
  <c r="C14" i="5" l="1"/>
  <c r="G16" i="5" s="1"/>
  <c r="G8" i="5" l="1"/>
  <c r="G14" i="5" s="1"/>
</calcChain>
</file>

<file path=xl/sharedStrings.xml><?xml version="1.0" encoding="utf-8"?>
<sst xmlns="http://schemas.openxmlformats.org/spreadsheetml/2006/main" count="123" uniqueCount="90">
  <si>
    <t>№ п/п</t>
  </si>
  <si>
    <t>год</t>
  </si>
  <si>
    <t>месяц</t>
  </si>
  <si>
    <t>место проведения работ</t>
  </si>
  <si>
    <t>вид работ</t>
  </si>
  <si>
    <t>ед.изм.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</si>
  <si>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</si>
  <si>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</si>
  <si>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</si>
  <si>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</si>
  <si>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</si>
  <si>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</si>
  <si>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</si>
  <si>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</si>
  <si>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</si>
  <si>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</si>
  <si>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</si>
  <si>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</si>
  <si>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</si>
  <si>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</si>
  <si>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</si>
  <si>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</si>
  <si>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</si>
  <si>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</si>
  <si>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</si>
  <si>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</si>
  <si>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</si>
  <si>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</si>
  <si>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</si>
  <si>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</si>
  <si>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</si>
  <si>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 Котлостроительная, 23-1</t>
  </si>
  <si>
    <t>Техническое обслуживание УУТЭ</t>
  </si>
  <si>
    <t>Остаток денежных средств дома на 01.06.2015 г</t>
  </si>
  <si>
    <t>Объем выполненных работ</t>
  </si>
  <si>
    <t>июнь</t>
  </si>
  <si>
    <t>придомовая территория</t>
  </si>
  <si>
    <t>Покос травы</t>
  </si>
  <si>
    <t>500 м 2</t>
  </si>
  <si>
    <t>подъезд №3</t>
  </si>
  <si>
    <t>Ремонт электроосвещения в подъезде ревизия ВРУ</t>
  </si>
  <si>
    <t>Дезинсекция (блохи)</t>
  </si>
  <si>
    <t>882,9м2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</si>
  <si>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</si>
  <si>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</si>
  <si>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Котлостроительная, 23-1</t>
  </si>
  <si>
    <t>Остаток денежных средств дома на 31.07.2015 г</t>
  </si>
  <si>
    <t>июль</t>
  </si>
  <si>
    <t>кв. 63</t>
  </si>
  <si>
    <t>ремонт подвального и подъездного электроосвещения</t>
  </si>
  <si>
    <t>устройство аншлага (информационная табличка)</t>
  </si>
  <si>
    <t>1 шт</t>
  </si>
  <si>
    <t>подвал</t>
  </si>
  <si>
    <t>дезинсекция подвального помещения</t>
  </si>
  <si>
    <t>882,9 м2</t>
  </si>
  <si>
    <t>август</t>
  </si>
  <si>
    <t>подвал подъезд 2</t>
  </si>
  <si>
    <t>частичная смена труб КНС</t>
  </si>
  <si>
    <t>1,5м/п</t>
  </si>
  <si>
    <t>подвал подъезд 3 кв.63</t>
  </si>
  <si>
    <t>устранение засора труб КНС</t>
  </si>
  <si>
    <t>7,5м/п</t>
  </si>
  <si>
    <t>кв.87</t>
  </si>
  <si>
    <t>слив воды из системы ЦО</t>
  </si>
  <si>
    <t>ремонт внутридомовой системы ЦО</t>
  </si>
  <si>
    <t>гидравлическое испытание внутридомовой системы ЦО</t>
  </si>
  <si>
    <t>кв.16</t>
  </si>
  <si>
    <t>ремонт щита этажного</t>
  </si>
  <si>
    <t>кв.53,56,59,подвал</t>
  </si>
  <si>
    <t>частичная смена труб стояка ЦО</t>
  </si>
  <si>
    <t>сентябрь</t>
  </si>
  <si>
    <t>устранение засора труб КНС(выпуск)</t>
  </si>
  <si>
    <t>частичная смена труб ЦО</t>
  </si>
  <si>
    <t>октябрь</t>
  </si>
  <si>
    <t>запуск системы ЦО</t>
  </si>
  <si>
    <t>кв.34,68</t>
  </si>
  <si>
    <t>смена запорной арматуры ГВС и ЦО</t>
  </si>
  <si>
    <t>над кв.80</t>
  </si>
  <si>
    <t>ремонт мягкой кровли отдельными местами</t>
  </si>
  <si>
    <t>4 м2</t>
  </si>
  <si>
    <t>осенний осмотр</t>
  </si>
  <si>
    <t>ноябрь</t>
  </si>
  <si>
    <t>оценка зеленых насаждений</t>
  </si>
  <si>
    <t>декабрь</t>
  </si>
  <si>
    <t>ремонт водосточной системы</t>
  </si>
  <si>
    <t>ремонт мягкой кровли в местах примыканий к вентканалам</t>
  </si>
  <si>
    <t>кв.14</t>
  </si>
  <si>
    <t>устранение засора вытяжной трубы КНС</t>
  </si>
  <si>
    <t xml:space="preserve">Информация о выполненных работах по статье "Содержание и Ремонт жилья" по адресу Котлостроительная, 23-1 за период 01.06.2015 г по 31.12.2015 г 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</si>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</sst>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3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2" borderId="12" xfId="0" applyFill="1" applyBorder="1"/>
    <xf numFmtId="0" fontId="3" fillId="0" borderId="0" xfId="0" applyFont="1" applyAlignment="1">
      <alignment horizontal="left" wrapText="1"/>
    </xf>
    <xf numFmtId="0" fontId="0" fillId="0" borderId="19" xfId="0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19" xfId="0" applyFont="1" applyBorder="1"/>
    <xf numFmtId="0" fontId="3" fillId="0" borderId="12" xfId="0" applyFont="1" applyBorder="1"/>
    <xf numFmtId="2" fontId="3" fillId="0" borderId="12" xfId="0" applyNumberFormat="1" applyFont="1" applyBorder="1"/>
    <xf numFmtId="2" fontId="3" fillId="0" borderId="0" xfId="0" applyNumberFormat="1" applyFont="1"/>
    <xf numFmtId="0" fontId="5" fillId="0" borderId="16" xfId="0" applyFont="1" applyBorder="1" applyAlignment="1">
      <alignment wrapText="1"/>
    </xf>
    <xf numFmtId="0" fontId="5" fillId="0" borderId="22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horizontal="center" vertical="center"/>
    </xf>
    <xf numFmtId="165" fontId="0" fillId="0" borderId="27" xfId="0" applyNumberFormat="1" applyBorder="1" applyAlignment="1">
      <alignment vertical="center"/>
    </xf>
    <xf numFmtId="165" fontId="3" fillId="0" borderId="10" xfId="0" applyNumberFormat="1" applyFont="1" applyBorder="1" applyAlignment="1"/>
    <xf numFmtId="165" fontId="3" fillId="0" borderId="14" xfId="0" applyNumberFormat="1" applyFont="1" applyBorder="1" applyAlignment="1"/>
    <xf numFmtId="2" fontId="3" fillId="0" borderId="20" xfId="0" applyNumberFormat="1" applyFont="1" applyBorder="1"/>
    <xf numFmtId="0" fontId="0" fillId="0" borderId="25" xfId="0" applyBorder="1"/>
    <xf numFmtId="0" fontId="3" fillId="0" borderId="0" xfId="0" applyFont="1" applyBorder="1"/>
    <xf numFmtId="2" fontId="3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19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0" xfId="0" applyNumberFormat="1" applyFill="1" applyBorder="1" applyAlignment="1">
      <alignment horizontal="center" vertical="center"/>
    </xf>
    <xf numFmtId="14" fontId="0" fillId="0" borderId="5" xfId="0" applyNumberFormat="1" applyBorder="1" applyAlignment="1">
      <alignment vertical="center" wrapText="1"/>
    </xf>
    <xf numFmtId="0" fontId="0" fillId="0" borderId="23" xfId="0" applyBorder="1"/>
    <xf numFmtId="2" fontId="0" fillId="0" borderId="27" xfId="0" applyNumberFormat="1" applyBorder="1"/>
    <xf numFmtId="2" fontId="1" fillId="0" borderId="20" xfId="0" applyNumberFormat="1" applyFont="1" applyBorder="1"/>
    <xf numFmtId="0" fontId="1" fillId="0" borderId="0" xfId="0" applyFont="1" applyFill="1" applyBorder="1" applyAlignment="1"/>
    <xf numFmtId="0" fontId="0" fillId="0" borderId="1" xfId="0" applyBorder="1" applyAlignment="1">
      <alignment wrapText="1"/>
    </xf>
    <xf numFmtId="0" fontId="4" fillId="0" borderId="0" xfId="0" applyFont="1" applyAlignment="1">
      <alignment horizontal="left" wrapText="1"/>
    </xf>
    <xf numFmtId="0" fontId="1" fillId="0" borderId="3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5" xfId="0" applyNumberFormat="1" applyFont="1" applyBorder="1" applyAlignment="1">
      <alignment horizontal="left" vertical="center"/>
    </xf>
    <xf numFmtId="0" fontId="1" fillId="0" borderId="29" xfId="0" applyNumberFormat="1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F23">
            <v>7787.19</v>
          </cell>
          <cell r="AJ23">
            <v>4015.3822500000001</v>
          </cell>
          <cell r="AL23">
            <v>152.45400000000001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workbookViewId="0">
      <selection activeCell="L31" sqref="L31"/>
    </sheetView>
  </sheetViews>
  <sheetFormatPr defaultRowHeight="12.75" x14ac:dyDescent="0.2"/>
  <cols>
    <col min="1" max="1" width="4.5703125" customWidth="1"/>
    <col min="4" max="4" width="27.28515625" customWidth="1"/>
    <col min="5" max="5" width="37.7109375" customWidth="1"/>
    <col min="6" max="6" width="0" hidden="1" customWidth="1"/>
    <col min="7" max="7" width="27.28515625" customWidth="1"/>
    <col min="8" max="8" width="11.28515625" customWidth="1"/>
  </cols>
  <sheetData>
    <row r="1" spans="1:8" ht="93.75" customHeight="1" thickBot="1" x14ac:dyDescent="0.4">
      <c r="A1" s="56" t="s">
        <v>88</v>
      </c>
      <c r="B1" s="56"/>
      <c r="C1" s="56"/>
      <c r="D1" s="56"/>
      <c r="E1" s="56"/>
      <c r="F1" s="56"/>
      <c r="G1" s="56"/>
      <c r="H1" s="56"/>
    </row>
    <row r="2" spans="1:8" ht="16.5" customHeight="1" x14ac:dyDescent="0.2">
      <c r="A2" s="57" t="s">
        <v>0</v>
      </c>
      <c r="B2" s="59" t="s">
        <v>1</v>
      </c>
      <c r="C2" s="59" t="s">
        <v>2</v>
      </c>
      <c r="D2" s="59" t="s">
        <v>3</v>
      </c>
      <c r="E2" s="59" t="s">
        <v>4</v>
      </c>
      <c r="F2" s="59" t="s">
        <v>5</v>
      </c>
      <c r="G2" s="59" t="s">
        <v>6</v>
      </c>
      <c r="H2" s="61" t="s">
        <v>7</v>
      </c>
    </row>
    <row r="3" spans="1:8" ht="29.25" customHeight="1" thickBot="1" x14ac:dyDescent="0.25">
      <c r="A3" s="58"/>
      <c r="B3" s="60"/>
      <c r="C3" s="60"/>
      <c r="D3" s="60"/>
      <c r="E3" s="60"/>
      <c r="F3" s="60"/>
      <c r="G3" s="60"/>
      <c r="H3" s="62"/>
    </row>
    <row r="4" spans="1:8" x14ac:dyDescent="0.2">
      <c r="A4" s="24">
        <v>1</v>
      </c>
      <c r="B4" s="25">
        <v>2015</v>
      </c>
      <c r="C4" s="26" t="s">
        <v>35</v>
      </c>
      <c r="D4" s="27" t="s">
        <v>36</v>
      </c>
      <c r="E4" s="28" t="s">
        <v>37</v>
      </c>
      <c r="F4" s="4"/>
      <c r="G4" s="29" t="s">
        <v>38</v>
      </c>
      <c r="H4" s="30">
        <v>5370.04</v>
      </c>
    </row>
    <row r="5" spans="1:8" ht="25.5" x14ac:dyDescent="0.2">
      <c r="A5" s="24">
        <v>2</v>
      </c>
      <c r="B5" s="25">
        <v>2015</v>
      </c>
      <c r="C5" s="26" t="s">
        <v>35</v>
      </c>
      <c r="D5" s="27" t="s">
        <v>39</v>
      </c>
      <c r="E5" s="28" t="s">
        <v>40</v>
      </c>
      <c r="F5" s="1"/>
      <c r="G5" s="29"/>
      <c r="H5" s="30">
        <v>562.91999999999996</v>
      </c>
    </row>
    <row r="6" spans="1:8" x14ac:dyDescent="0.2">
      <c r="A6" s="24">
        <v>3</v>
      </c>
      <c r="B6" s="25">
        <v>2015</v>
      </c>
      <c r="C6" s="26" t="s">
        <v>35</v>
      </c>
      <c r="D6" s="27"/>
      <c r="E6" s="28" t="s">
        <v>41</v>
      </c>
      <c r="F6" s="1"/>
      <c r="G6" s="29" t="s">
        <v>42</v>
      </c>
      <c r="H6" s="30">
        <v>4326.21</v>
      </c>
    </row>
    <row r="7" spans="1:8" x14ac:dyDescent="0.2">
      <c r="A7" s="24">
        <v>4</v>
      </c>
      <c r="B7" s="25"/>
      <c r="C7" s="26" t="s">
        <v>47</v>
      </c>
      <c r="D7" s="27" t="s">
        <v>86</v>
      </c>
      <c r="E7" s="28" t="s">
        <v>87</v>
      </c>
      <c r="F7" s="1"/>
      <c r="G7" s="29"/>
      <c r="H7" s="30">
        <v>131.05000000000001</v>
      </c>
    </row>
    <row r="8" spans="1:8" ht="25.5" x14ac:dyDescent="0.2">
      <c r="A8" s="24">
        <v>5</v>
      </c>
      <c r="B8" s="25">
        <v>2015</v>
      </c>
      <c r="C8" s="26" t="s">
        <v>47</v>
      </c>
      <c r="D8" s="27" t="s">
        <v>48</v>
      </c>
      <c r="E8" s="28" t="s">
        <v>49</v>
      </c>
      <c r="F8" s="1"/>
      <c r="G8" s="29"/>
      <c r="H8" s="30">
        <v>462.43</v>
      </c>
    </row>
    <row r="9" spans="1:8" ht="25.5" x14ac:dyDescent="0.2">
      <c r="A9" s="24">
        <v>6</v>
      </c>
      <c r="B9" s="25">
        <v>2015</v>
      </c>
      <c r="C9" s="26" t="s">
        <v>47</v>
      </c>
      <c r="D9" s="27"/>
      <c r="E9" s="28" t="s">
        <v>50</v>
      </c>
      <c r="F9" s="1"/>
      <c r="G9" s="29" t="s">
        <v>51</v>
      </c>
      <c r="H9" s="30">
        <v>824.13</v>
      </c>
    </row>
    <row r="10" spans="1:8" x14ac:dyDescent="0.2">
      <c r="A10" s="24">
        <v>7</v>
      </c>
      <c r="B10" s="25">
        <v>2015</v>
      </c>
      <c r="C10" s="26" t="s">
        <v>47</v>
      </c>
      <c r="D10" s="27" t="s">
        <v>52</v>
      </c>
      <c r="E10" s="28" t="s">
        <v>53</v>
      </c>
      <c r="F10" s="1"/>
      <c r="G10" s="29" t="s">
        <v>54</v>
      </c>
      <c r="H10" s="30">
        <v>12921.02</v>
      </c>
    </row>
    <row r="11" spans="1:8" hidden="1" x14ac:dyDescent="0.2">
      <c r="A11" s="24"/>
      <c r="B11" s="25"/>
      <c r="C11" s="26"/>
      <c r="D11" s="27"/>
      <c r="E11" s="28"/>
      <c r="F11" s="1"/>
      <c r="G11" s="29"/>
      <c r="H11" s="30"/>
    </row>
    <row r="12" spans="1:8" hidden="1" x14ac:dyDescent="0.2">
      <c r="A12" s="44"/>
      <c r="B12" s="1"/>
      <c r="C12" s="1"/>
      <c r="D12" s="1"/>
      <c r="E12" s="1"/>
      <c r="F12" s="1"/>
      <c r="G12" s="1"/>
      <c r="H12" s="36"/>
    </row>
    <row r="13" spans="1:8" hidden="1" x14ac:dyDescent="0.2">
      <c r="A13" s="44"/>
      <c r="B13" s="1"/>
      <c r="C13" s="1"/>
      <c r="D13" s="1"/>
      <c r="E13" s="1"/>
      <c r="F13" s="1"/>
      <c r="G13" s="1"/>
      <c r="H13" s="36"/>
    </row>
    <row r="14" spans="1:8" hidden="1" x14ac:dyDescent="0.2">
      <c r="A14" s="44"/>
      <c r="B14" s="1"/>
      <c r="C14" s="1"/>
      <c r="D14" s="1"/>
      <c r="E14" s="1"/>
      <c r="F14" s="1"/>
      <c r="G14" s="1"/>
      <c r="H14" s="36"/>
    </row>
    <row r="15" spans="1:8" hidden="1" x14ac:dyDescent="0.2">
      <c r="A15" s="44"/>
      <c r="B15" s="1"/>
      <c r="C15" s="1"/>
      <c r="D15" s="1"/>
      <c r="E15" s="1"/>
      <c r="F15" s="1"/>
      <c r="G15" s="1"/>
      <c r="H15" s="36"/>
    </row>
    <row r="16" spans="1:8" x14ac:dyDescent="0.2">
      <c r="A16" s="1">
        <v>8</v>
      </c>
      <c r="B16" s="25">
        <v>2015</v>
      </c>
      <c r="C16" s="1" t="s">
        <v>55</v>
      </c>
      <c r="D16" s="1" t="s">
        <v>56</v>
      </c>
      <c r="E16" s="1" t="s">
        <v>57</v>
      </c>
      <c r="F16" s="1"/>
      <c r="G16" s="1" t="s">
        <v>58</v>
      </c>
      <c r="H16" s="1">
        <v>2009.32</v>
      </c>
    </row>
    <row r="17" spans="1:8" x14ac:dyDescent="0.2">
      <c r="A17" s="1">
        <v>9</v>
      </c>
      <c r="B17" s="25">
        <v>2015</v>
      </c>
      <c r="C17" s="1" t="s">
        <v>55</v>
      </c>
      <c r="D17" s="1" t="s">
        <v>59</v>
      </c>
      <c r="E17" s="1" t="s">
        <v>60</v>
      </c>
      <c r="F17" s="1"/>
      <c r="G17" s="1" t="s">
        <v>61</v>
      </c>
      <c r="H17" s="1">
        <v>671.84</v>
      </c>
    </row>
    <row r="18" spans="1:8" x14ac:dyDescent="0.2">
      <c r="A18" s="1">
        <v>10</v>
      </c>
      <c r="B18" s="25">
        <v>2015</v>
      </c>
      <c r="C18" s="1" t="s">
        <v>55</v>
      </c>
      <c r="D18" s="1" t="s">
        <v>62</v>
      </c>
      <c r="E18" s="1" t="s">
        <v>63</v>
      </c>
      <c r="F18" s="1"/>
      <c r="G18" s="1"/>
      <c r="H18" s="1">
        <v>48.32</v>
      </c>
    </row>
    <row r="19" spans="1:8" x14ac:dyDescent="0.2">
      <c r="A19" s="1">
        <v>11</v>
      </c>
      <c r="B19" s="25">
        <v>2015</v>
      </c>
      <c r="C19" s="1" t="s">
        <v>55</v>
      </c>
      <c r="D19" s="1"/>
      <c r="E19" s="1" t="s">
        <v>64</v>
      </c>
      <c r="F19" s="1"/>
      <c r="G19" s="1"/>
      <c r="H19" s="1">
        <v>10476.91</v>
      </c>
    </row>
    <row r="20" spans="1:8" ht="25.5" x14ac:dyDescent="0.2">
      <c r="A20" s="1">
        <v>12</v>
      </c>
      <c r="B20" s="25">
        <v>2015</v>
      </c>
      <c r="C20" s="1" t="s">
        <v>55</v>
      </c>
      <c r="D20" s="1"/>
      <c r="E20" s="48" t="s">
        <v>65</v>
      </c>
      <c r="F20" s="1"/>
      <c r="G20" s="1"/>
      <c r="H20" s="1">
        <v>88603.76</v>
      </c>
    </row>
    <row r="21" spans="1:8" x14ac:dyDescent="0.2">
      <c r="A21" s="1">
        <v>13</v>
      </c>
      <c r="B21" s="25">
        <v>2015</v>
      </c>
      <c r="C21" s="1" t="s">
        <v>55</v>
      </c>
      <c r="D21" s="1" t="s">
        <v>66</v>
      </c>
      <c r="E21" s="1" t="s">
        <v>67</v>
      </c>
      <c r="F21" s="1"/>
      <c r="G21" s="1"/>
      <c r="H21" s="1">
        <v>2023.77</v>
      </c>
    </row>
    <row r="22" spans="1:8" x14ac:dyDescent="0.2">
      <c r="A22" s="1">
        <v>14</v>
      </c>
      <c r="B22" s="25">
        <v>2015</v>
      </c>
      <c r="C22" s="1" t="s">
        <v>55</v>
      </c>
      <c r="D22" s="1" t="s">
        <v>68</v>
      </c>
      <c r="E22" s="1" t="s">
        <v>69</v>
      </c>
      <c r="F22" s="1"/>
      <c r="G22" s="1"/>
      <c r="H22" s="1">
        <v>4806.32</v>
      </c>
    </row>
    <row r="23" spans="1:8" x14ac:dyDescent="0.2">
      <c r="A23" s="1">
        <v>15</v>
      </c>
      <c r="B23" s="25">
        <v>2015</v>
      </c>
      <c r="C23" s="1" t="s">
        <v>70</v>
      </c>
      <c r="D23" s="1"/>
      <c r="E23" s="1" t="s">
        <v>71</v>
      </c>
      <c r="F23" s="1"/>
      <c r="G23" s="1"/>
      <c r="H23" s="1">
        <v>474.42</v>
      </c>
    </row>
    <row r="24" spans="1:8" x14ac:dyDescent="0.2">
      <c r="A24" s="1">
        <v>16</v>
      </c>
      <c r="B24" s="25">
        <v>2015</v>
      </c>
      <c r="C24" s="1" t="s">
        <v>70</v>
      </c>
      <c r="D24" s="1"/>
      <c r="E24" s="1" t="s">
        <v>72</v>
      </c>
      <c r="F24" s="1"/>
      <c r="G24" s="1"/>
      <c r="H24" s="1">
        <v>4158.72</v>
      </c>
    </row>
    <row r="25" spans="1:8" x14ac:dyDescent="0.2">
      <c r="A25" s="1">
        <v>17</v>
      </c>
      <c r="B25" s="25">
        <v>2015</v>
      </c>
      <c r="C25" s="1" t="s">
        <v>73</v>
      </c>
      <c r="D25" s="1"/>
      <c r="E25" s="1" t="s">
        <v>74</v>
      </c>
      <c r="F25" s="1"/>
      <c r="G25" s="1"/>
      <c r="H25" s="1">
        <v>41115.83</v>
      </c>
    </row>
    <row r="26" spans="1:8" x14ac:dyDescent="0.2">
      <c r="A26" s="1">
        <v>18</v>
      </c>
      <c r="B26" s="25">
        <v>2015</v>
      </c>
      <c r="C26" s="1" t="s">
        <v>73</v>
      </c>
      <c r="D26" s="1" t="s">
        <v>75</v>
      </c>
      <c r="E26" s="1" t="s">
        <v>76</v>
      </c>
      <c r="F26" s="1"/>
      <c r="G26" s="1"/>
      <c r="H26" s="1">
        <v>660.69</v>
      </c>
    </row>
    <row r="27" spans="1:8" x14ac:dyDescent="0.2">
      <c r="A27" s="1">
        <v>19</v>
      </c>
      <c r="B27" s="25">
        <v>2015</v>
      </c>
      <c r="C27" s="1" t="s">
        <v>73</v>
      </c>
      <c r="D27" s="1" t="s">
        <v>77</v>
      </c>
      <c r="E27" s="1" t="s">
        <v>78</v>
      </c>
      <c r="F27" s="1"/>
      <c r="G27" s="1" t="s">
        <v>79</v>
      </c>
      <c r="H27" s="1">
        <v>2052.31</v>
      </c>
    </row>
    <row r="28" spans="1:8" x14ac:dyDescent="0.2">
      <c r="A28" s="1">
        <v>20</v>
      </c>
      <c r="B28" s="25">
        <v>2015</v>
      </c>
      <c r="C28" s="1" t="s">
        <v>73</v>
      </c>
      <c r="D28" s="1"/>
      <c r="E28" s="1" t="s">
        <v>80</v>
      </c>
      <c r="F28" s="1"/>
      <c r="G28" s="1"/>
      <c r="H28" s="1">
        <v>3000</v>
      </c>
    </row>
    <row r="29" spans="1:8" x14ac:dyDescent="0.2">
      <c r="A29" s="1">
        <v>21</v>
      </c>
      <c r="B29" s="25">
        <v>2015</v>
      </c>
      <c r="C29" s="1" t="s">
        <v>81</v>
      </c>
      <c r="D29" s="1"/>
      <c r="E29" s="1" t="s">
        <v>82</v>
      </c>
      <c r="F29" s="1"/>
      <c r="G29" s="1"/>
      <c r="H29" s="1">
        <v>4950.8999999999996</v>
      </c>
    </row>
    <row r="30" spans="1:8" x14ac:dyDescent="0.2">
      <c r="A30" s="1">
        <v>22</v>
      </c>
      <c r="B30" s="25">
        <v>2015</v>
      </c>
      <c r="C30" s="1" t="s">
        <v>83</v>
      </c>
      <c r="D30" s="1"/>
      <c r="E30" s="1" t="s">
        <v>84</v>
      </c>
      <c r="F30" s="1"/>
      <c r="G30" s="1"/>
      <c r="H30" s="1">
        <v>527.76</v>
      </c>
    </row>
    <row r="31" spans="1:8" ht="25.5" x14ac:dyDescent="0.2">
      <c r="A31" s="1">
        <v>23</v>
      </c>
      <c r="B31" s="25">
        <v>2015</v>
      </c>
      <c r="C31" s="1" t="s">
        <v>83</v>
      </c>
      <c r="D31" s="1"/>
      <c r="E31" s="48" t="s">
        <v>85</v>
      </c>
      <c r="F31" s="1"/>
      <c r="G31" s="1"/>
      <c r="H31" s="1">
        <v>98.39</v>
      </c>
    </row>
    <row r="32" spans="1:8" ht="13.5" thickBot="1" x14ac:dyDescent="0.25">
      <c r="A32" s="50" t="s">
        <v>9</v>
      </c>
      <c r="B32" s="51"/>
      <c r="C32" s="51"/>
      <c r="D32" s="51"/>
      <c r="E32" s="51"/>
      <c r="F32" s="51"/>
      <c r="G32" s="52"/>
      <c r="H32" s="45">
        <f>[1]декабрь!$AJ$23+[1]декабрь!$AL$23</f>
        <v>4167.8362500000003</v>
      </c>
    </row>
    <row r="33" spans="1:8" ht="15.75" thickBot="1" x14ac:dyDescent="0.3">
      <c r="A33" s="53" t="s">
        <v>10</v>
      </c>
      <c r="B33" s="54"/>
      <c r="C33" s="54"/>
      <c r="D33" s="54"/>
      <c r="E33" s="54"/>
      <c r="F33" s="54"/>
      <c r="G33" s="55"/>
      <c r="H33" s="46">
        <f>SUM(H4:H32)</f>
        <v>194444.89625000002</v>
      </c>
    </row>
    <row r="39" spans="1:8" x14ac:dyDescent="0.2">
      <c r="A39" s="47" t="s">
        <v>89</v>
      </c>
      <c r="B39" s="47"/>
      <c r="C39" s="47"/>
      <c r="D39" s="47"/>
      <c r="E39" s="47"/>
    </row>
  </sheetData>
  <mergeCells count="11">
    <mergeCell ref="A32:G32"/>
    <mergeCell ref="A33:G33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4"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63" t="s">
        <v>45</v>
      </c>
      <c r="B3" s="63"/>
      <c r="C3" s="63"/>
      <c r="D3" s="63"/>
      <c r="E3" s="63"/>
      <c r="F3" s="63"/>
      <c r="G3" s="63"/>
    </row>
    <row r="5" spans="1:7" ht="15.75" x14ac:dyDescent="0.25">
      <c r="A5" s="49" t="s">
        <v>33</v>
      </c>
      <c r="B5" s="49"/>
      <c r="C5" s="49"/>
      <c r="D5" s="49"/>
      <c r="E5" s="49"/>
      <c r="F5" s="49"/>
      <c r="G5" s="8">
        <v>65766.649999999994</v>
      </c>
    </row>
    <row r="6" spans="1:7" ht="13.5" thickBot="1" x14ac:dyDescent="0.25"/>
    <row r="7" spans="1:7" ht="63.75" thickBot="1" x14ac:dyDescent="0.3">
      <c r="A7" s="9"/>
      <c r="B7" s="10" t="s">
        <v>11</v>
      </c>
      <c r="C7" s="10" t="s">
        <v>12</v>
      </c>
      <c r="D7" s="15" t="s">
        <v>13</v>
      </c>
      <c r="E7" s="10" t="s">
        <v>14</v>
      </c>
      <c r="F7" s="10" t="s">
        <v>15</v>
      </c>
      <c r="G7" s="16" t="s">
        <v>16</v>
      </c>
    </row>
    <row r="8" spans="1:7" ht="15" customHeight="1" x14ac:dyDescent="0.2">
      <c r="A8" s="3" t="s">
        <v>17</v>
      </c>
      <c r="B8" s="4" t="e">
        <f>#REF!</f>
        <v>#REF!</v>
      </c>
      <c r="C8" s="4" t="e">
        <f>#REF!</f>
        <v>#REF!</v>
      </c>
      <c r="D8" s="17" t="e">
        <f>'расход по дому ТО'!I17</f>
        <v>#REF!</v>
      </c>
      <c r="E8" s="4">
        <v>1396.33</v>
      </c>
      <c r="F8" s="4">
        <v>0</v>
      </c>
      <c r="G8" s="65" t="e">
        <f>C14-D14</f>
        <v>#REF!</v>
      </c>
    </row>
    <row r="9" spans="1:7" ht="33" customHeight="1" x14ac:dyDescent="0.2">
      <c r="A9" s="2" t="s">
        <v>18</v>
      </c>
      <c r="B9" s="1">
        <v>0</v>
      </c>
      <c r="C9" s="1">
        <v>0</v>
      </c>
      <c r="D9" s="17" t="e">
        <f>(#REF!*1.74)*2</f>
        <v>#REF!</v>
      </c>
      <c r="E9" s="1">
        <v>0</v>
      </c>
      <c r="F9" s="1">
        <v>0</v>
      </c>
      <c r="G9" s="66"/>
    </row>
    <row r="10" spans="1:7" ht="31.5" customHeight="1" x14ac:dyDescent="0.2">
      <c r="A10" s="2" t="s">
        <v>19</v>
      </c>
      <c r="B10" s="1"/>
      <c r="C10" s="1"/>
      <c r="D10" s="17" t="e">
        <f>(#REF!*0.15)*2</f>
        <v>#REF!</v>
      </c>
      <c r="E10" s="1">
        <v>0</v>
      </c>
      <c r="F10" s="1">
        <v>0</v>
      </c>
      <c r="G10" s="66"/>
    </row>
    <row r="11" spans="1:7" ht="15" customHeight="1" x14ac:dyDescent="0.2">
      <c r="A11" s="3" t="s">
        <v>20</v>
      </c>
      <c r="B11" s="1">
        <v>0</v>
      </c>
      <c r="C11" s="1">
        <v>0</v>
      </c>
      <c r="D11" s="17"/>
      <c r="E11" s="1">
        <v>0</v>
      </c>
      <c r="F11" s="1">
        <v>0</v>
      </c>
      <c r="G11" s="66"/>
    </row>
    <row r="12" spans="1:7" ht="26.25" customHeight="1" x14ac:dyDescent="0.2">
      <c r="A12" s="2" t="s">
        <v>21</v>
      </c>
      <c r="B12" s="1">
        <v>0</v>
      </c>
      <c r="C12" s="1">
        <v>0</v>
      </c>
      <c r="D12" s="17"/>
      <c r="E12" s="1">
        <v>0</v>
      </c>
      <c r="F12" s="1">
        <v>0</v>
      </c>
      <c r="G12" s="66"/>
    </row>
    <row r="13" spans="1:7" ht="34.5" customHeight="1" thickBot="1" x14ac:dyDescent="0.25">
      <c r="A13" s="18" t="s">
        <v>22</v>
      </c>
      <c r="B13" s="6">
        <v>0</v>
      </c>
      <c r="C13" s="6">
        <v>0</v>
      </c>
      <c r="D13" s="39"/>
      <c r="E13" s="6">
        <v>0</v>
      </c>
      <c r="F13" s="6">
        <v>0</v>
      </c>
      <c r="G13" s="66"/>
    </row>
    <row r="14" spans="1:7" ht="15" customHeight="1" thickBot="1" x14ac:dyDescent="0.3">
      <c r="A14" s="11" t="s">
        <v>29</v>
      </c>
      <c r="B14" s="12" t="e">
        <f t="shared" ref="B14:G14" si="0">SUM(B8:B13)</f>
        <v>#REF!</v>
      </c>
      <c r="C14" s="12" t="e">
        <f t="shared" si="0"/>
        <v>#REF!</v>
      </c>
      <c r="D14" s="13" t="e">
        <f t="shared" si="0"/>
        <v>#REF!</v>
      </c>
      <c r="E14" s="12">
        <f t="shared" si="0"/>
        <v>1396.33</v>
      </c>
      <c r="F14" s="12">
        <f t="shared" si="0"/>
        <v>0</v>
      </c>
      <c r="G14" s="35" t="e">
        <f t="shared" si="0"/>
        <v>#REF!</v>
      </c>
    </row>
    <row r="15" spans="1:7" ht="15" customHeight="1" x14ac:dyDescent="0.25">
      <c r="A15" s="37"/>
      <c r="B15" s="37"/>
      <c r="C15" s="37"/>
      <c r="D15" s="38"/>
      <c r="E15" s="37"/>
      <c r="F15" s="37"/>
      <c r="G15" s="38"/>
    </row>
    <row r="16" spans="1:7" ht="15.75" x14ac:dyDescent="0.25">
      <c r="A16" s="49" t="s">
        <v>46</v>
      </c>
      <c r="B16" s="49"/>
      <c r="C16" s="49"/>
      <c r="D16" s="49"/>
      <c r="E16" s="49"/>
      <c r="F16" s="49"/>
      <c r="G16" s="14" t="e">
        <f>G5+C14-D14</f>
        <v>#REF!</v>
      </c>
    </row>
    <row r="17" spans="1:7" ht="15" customHeight="1" x14ac:dyDescent="0.25">
      <c r="A17" s="37"/>
      <c r="B17" s="37"/>
      <c r="C17" s="37"/>
      <c r="D17" s="38"/>
      <c r="E17" s="37"/>
      <c r="F17" s="37"/>
      <c r="G17" s="38"/>
    </row>
    <row r="18" spans="1:7" ht="15" customHeight="1" x14ac:dyDescent="0.25">
      <c r="A18" s="37"/>
      <c r="B18" s="37"/>
      <c r="C18" s="37"/>
      <c r="D18" s="38"/>
      <c r="E18" s="37"/>
      <c r="F18" s="37"/>
      <c r="G18" s="38"/>
    </row>
    <row r="19" spans="1:7" ht="15" customHeight="1" x14ac:dyDescent="0.25">
      <c r="A19" s="37"/>
      <c r="B19" s="37"/>
      <c r="C19" s="37"/>
      <c r="D19" s="38"/>
      <c r="E19" s="37"/>
      <c r="F19" s="37"/>
      <c r="G19" s="38"/>
    </row>
    <row r="20" spans="1:7" ht="15.75" x14ac:dyDescent="0.25">
      <c r="A20" s="49" t="s">
        <v>33</v>
      </c>
      <c r="B20" s="49"/>
      <c r="C20" s="49"/>
      <c r="D20" s="49"/>
      <c r="E20" s="49"/>
      <c r="F20" s="49"/>
      <c r="G20" s="14">
        <v>25717.79</v>
      </c>
    </row>
    <row r="21" spans="1:7" ht="15" customHeight="1" thickBot="1" x14ac:dyDescent="0.3">
      <c r="A21" s="37"/>
      <c r="B21" s="37"/>
      <c r="C21" s="37"/>
      <c r="D21" s="38"/>
      <c r="E21" s="37"/>
      <c r="F21" s="37"/>
      <c r="G21" s="38"/>
    </row>
    <row r="22" spans="1:7" ht="15" customHeight="1" thickBot="1" x14ac:dyDescent="0.25">
      <c r="A22" s="40" t="s">
        <v>30</v>
      </c>
      <c r="B22" s="7" t="e">
        <f>#REF!</f>
        <v>#REF!</v>
      </c>
      <c r="C22" s="7" t="e">
        <f>#REF!</f>
        <v>#REF!</v>
      </c>
      <c r="D22" s="41">
        <v>0</v>
      </c>
      <c r="E22" s="7">
        <v>338.64</v>
      </c>
      <c r="F22" s="7">
        <v>0</v>
      </c>
      <c r="G22" s="42" t="e">
        <f>C22-D22</f>
        <v>#REF!</v>
      </c>
    </row>
    <row r="23" spans="1:7" x14ac:dyDescent="0.2">
      <c r="G23" s="19"/>
    </row>
    <row r="24" spans="1:7" ht="15.75" x14ac:dyDescent="0.25">
      <c r="A24" s="49" t="s">
        <v>46</v>
      </c>
      <c r="B24" s="49"/>
      <c r="C24" s="49"/>
      <c r="D24" s="49"/>
      <c r="E24" s="49"/>
      <c r="F24" s="49"/>
      <c r="G24" s="14" t="e">
        <f>G20+C22-D22</f>
        <v>#REF!</v>
      </c>
    </row>
    <row r="27" spans="1:7" x14ac:dyDescent="0.2">
      <c r="A27" s="64" t="s">
        <v>43</v>
      </c>
      <c r="B27" s="64"/>
      <c r="C27" s="64"/>
      <c r="D27" s="64"/>
      <c r="E27" s="64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F7" sqref="F7:F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8" max="8" width="9.85546875" bestFit="1" customWidth="1"/>
    <col min="9" max="9" width="13" customWidth="1"/>
  </cols>
  <sheetData>
    <row r="2" spans="1:9" ht="17.25" x14ac:dyDescent="0.3">
      <c r="A2" s="68" t="s">
        <v>23</v>
      </c>
      <c r="B2" s="68"/>
      <c r="C2" s="68"/>
      <c r="D2" s="68"/>
      <c r="E2" s="68"/>
      <c r="F2" s="68"/>
      <c r="G2" s="68"/>
      <c r="H2" s="68"/>
      <c r="I2" s="68"/>
    </row>
    <row r="3" spans="1:9" ht="17.25" x14ac:dyDescent="0.3">
      <c r="A3" s="68" t="s">
        <v>31</v>
      </c>
      <c r="B3" s="68"/>
      <c r="C3" s="68"/>
      <c r="D3" s="68"/>
      <c r="E3" s="68"/>
      <c r="F3" s="68"/>
      <c r="G3" s="68"/>
      <c r="H3" s="68"/>
      <c r="I3" s="68"/>
    </row>
    <row r="4" spans="1:9" ht="17.25" x14ac:dyDescent="0.3">
      <c r="A4" s="68" t="s">
        <v>44</v>
      </c>
      <c r="B4" s="68"/>
      <c r="C4" s="68"/>
      <c r="D4" s="68"/>
      <c r="E4" s="68"/>
      <c r="F4" s="68"/>
      <c r="G4" s="68"/>
      <c r="H4" s="68"/>
      <c r="I4" s="68"/>
    </row>
    <row r="5" spans="1:9" ht="13.5" thickBot="1" x14ac:dyDescent="0.25"/>
    <row r="6" spans="1:9" ht="45.75" thickBot="1" x14ac:dyDescent="0.25">
      <c r="A6" s="20" t="s">
        <v>0</v>
      </c>
      <c r="B6" s="21" t="s">
        <v>1</v>
      </c>
      <c r="C6" s="22" t="s">
        <v>2</v>
      </c>
      <c r="D6" s="22" t="s">
        <v>24</v>
      </c>
      <c r="E6" s="22" t="s">
        <v>4</v>
      </c>
      <c r="F6" s="23" t="s">
        <v>34</v>
      </c>
      <c r="G6" s="23" t="s">
        <v>25</v>
      </c>
      <c r="H6" s="23" t="s">
        <v>8</v>
      </c>
      <c r="I6" s="5" t="s">
        <v>26</v>
      </c>
    </row>
    <row r="7" spans="1:9" x14ac:dyDescent="0.2">
      <c r="A7" s="24">
        <v>1</v>
      </c>
      <c r="B7" s="25">
        <v>2015</v>
      </c>
      <c r="C7" s="26" t="s">
        <v>35</v>
      </c>
      <c r="D7" s="27" t="s">
        <v>36</v>
      </c>
      <c r="E7" s="28" t="s">
        <v>37</v>
      </c>
      <c r="F7" s="29" t="s">
        <v>38</v>
      </c>
      <c r="G7" s="29"/>
      <c r="H7" s="29"/>
      <c r="I7" s="30">
        <v>5370.04</v>
      </c>
    </row>
    <row r="8" spans="1:9" ht="25.5" x14ac:dyDescent="0.2">
      <c r="A8" s="24">
        <v>2</v>
      </c>
      <c r="B8" s="25">
        <v>2015</v>
      </c>
      <c r="C8" s="26" t="s">
        <v>35</v>
      </c>
      <c r="D8" s="27" t="s">
        <v>39</v>
      </c>
      <c r="E8" s="28" t="s">
        <v>40</v>
      </c>
      <c r="F8" s="29"/>
      <c r="G8" s="29"/>
      <c r="H8" s="29"/>
      <c r="I8" s="30">
        <v>562.91999999999996</v>
      </c>
    </row>
    <row r="9" spans="1:9" x14ac:dyDescent="0.2">
      <c r="A9" s="24">
        <v>3</v>
      </c>
      <c r="B9" s="25">
        <v>2015</v>
      </c>
      <c r="C9" s="26" t="s">
        <v>35</v>
      </c>
      <c r="D9" s="27"/>
      <c r="E9" s="28" t="s">
        <v>41</v>
      </c>
      <c r="F9" s="29" t="s">
        <v>42</v>
      </c>
      <c r="G9" s="29">
        <v>201</v>
      </c>
      <c r="H9" s="43">
        <v>42185</v>
      </c>
      <c r="I9" s="30">
        <v>4326.21</v>
      </c>
    </row>
    <row r="10" spans="1:9" x14ac:dyDescent="0.2">
      <c r="A10" s="24"/>
      <c r="B10" s="25"/>
      <c r="C10" s="26"/>
      <c r="D10" s="27"/>
      <c r="E10" s="28"/>
      <c r="F10" s="29"/>
      <c r="G10" s="29"/>
      <c r="H10" s="29"/>
      <c r="I10" s="30"/>
    </row>
    <row r="11" spans="1:9" x14ac:dyDescent="0.2">
      <c r="A11" s="24"/>
      <c r="B11" s="25"/>
      <c r="C11" s="26"/>
      <c r="D11" s="27"/>
      <c r="E11" s="28"/>
      <c r="F11" s="29"/>
      <c r="G11" s="29"/>
      <c r="H11" s="29"/>
      <c r="I11" s="30"/>
    </row>
    <row r="12" spans="1:9" x14ac:dyDescent="0.2">
      <c r="A12" s="24"/>
      <c r="B12" s="25"/>
      <c r="C12" s="26"/>
      <c r="D12" s="27"/>
      <c r="E12" s="28"/>
      <c r="F12" s="29"/>
      <c r="G12" s="29"/>
      <c r="H12" s="29"/>
      <c r="I12" s="30"/>
    </row>
    <row r="13" spans="1:9" x14ac:dyDescent="0.2">
      <c r="A13" s="24"/>
      <c r="B13" s="25"/>
      <c r="C13" s="26"/>
      <c r="D13" s="27"/>
      <c r="E13" s="28"/>
      <c r="F13" s="29"/>
      <c r="G13" s="29"/>
      <c r="H13" s="29"/>
      <c r="I13" s="30"/>
    </row>
    <row r="14" spans="1:9" x14ac:dyDescent="0.2">
      <c r="A14" s="24"/>
      <c r="B14" s="25"/>
      <c r="C14" s="26"/>
      <c r="D14" s="27"/>
      <c r="E14" s="28"/>
      <c r="F14" s="29"/>
      <c r="G14" s="29"/>
      <c r="H14" s="29"/>
      <c r="I14" s="30"/>
    </row>
    <row r="15" spans="1:9" x14ac:dyDescent="0.2">
      <c r="A15" s="24"/>
      <c r="B15" s="74" t="s">
        <v>32</v>
      </c>
      <c r="C15" s="75"/>
      <c r="D15" s="75"/>
      <c r="E15" s="75"/>
      <c r="F15" s="75"/>
      <c r="G15" s="75"/>
      <c r="H15" s="76"/>
      <c r="I15" s="30">
        <f>1306.8*2</f>
        <v>2613.6</v>
      </c>
    </row>
    <row r="16" spans="1:9" ht="15.75" thickBot="1" x14ac:dyDescent="0.25">
      <c r="A16" s="31"/>
      <c r="B16" s="69" t="s">
        <v>27</v>
      </c>
      <c r="C16" s="70"/>
      <c r="D16" s="70"/>
      <c r="E16" s="70"/>
      <c r="F16" s="70"/>
      <c r="G16" s="70"/>
      <c r="H16" s="71"/>
      <c r="I16" s="32" t="e">
        <f>#REF!+#REF!</f>
        <v>#REF!</v>
      </c>
    </row>
    <row r="17" spans="1:9" ht="15.75" thickBot="1" x14ac:dyDescent="0.3">
      <c r="A17" s="53" t="s">
        <v>28</v>
      </c>
      <c r="B17" s="54"/>
      <c r="C17" s="54"/>
      <c r="D17" s="33"/>
      <c r="E17" s="33"/>
      <c r="F17" s="33"/>
      <c r="G17" s="33"/>
      <c r="H17" s="33"/>
      <c r="I17" s="34" t="e">
        <f>SUM(I7:I16)</f>
        <v>#REF!</v>
      </c>
    </row>
    <row r="18" spans="1:9" x14ac:dyDescent="0.2">
      <c r="A18" s="72"/>
      <c r="B18" s="72"/>
      <c r="C18" s="73"/>
      <c r="D18" s="73"/>
      <c r="E18" s="73"/>
      <c r="F18" s="73"/>
      <c r="G18" s="73"/>
      <c r="H18" s="73"/>
      <c r="I18" s="73"/>
    </row>
    <row r="22" spans="1:9" ht="15" x14ac:dyDescent="0.25">
      <c r="A22" s="67" t="s">
        <v>43</v>
      </c>
      <c r="B22" s="67"/>
      <c r="C22" s="67"/>
      <c r="D22" s="67"/>
      <c r="E22" s="67"/>
      <c r="F22" s="67"/>
      <c r="G22" s="67"/>
      <c r="H22" s="67"/>
      <c r="I22" s="67"/>
    </row>
  </sheetData>
  <mergeCells count="8">
    <mergeCell ref="A22:I22"/>
    <mergeCell ref="A2:I2"/>
    <mergeCell ref="A3:I3"/>
    <mergeCell ref="A4:I4"/>
    <mergeCell ref="B16:H16"/>
    <mergeCell ref="A17:C17"/>
    <mergeCell ref="A18:I18"/>
    <mergeCell ref="B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 по дому ТР 15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2016-01-26T08:27:44Z</cp:lastPrinted>
  <dcterms:created xsi:type="dcterms:W3CDTF">2015-02-24T21:57:31Z</dcterms:created>
  <dcterms:modified xsi:type="dcterms:W3CDTF">2016-02-23T13:56:44Z</dcterms:modified>
</cp:coreProperties>
</file>