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505" firstSheet="3" activeTab="3"/>
  </bookViews>
  <sheets>
    <sheet name="общий отчет по дому за 15 г" sheetId="1" state="hidden" r:id="rId1"/>
    <sheet name="отчет тек. ремонт" sheetId="4" state="hidden" r:id="rId2"/>
    <sheet name="расход по дому ТР 15" sheetId="2" state="hidden" r:id="rId3"/>
    <sheet name="отчет сод. жилья" sheetId="5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D11" i="5" l="1"/>
  <c r="C11" i="5"/>
  <c r="D10" i="5"/>
  <c r="D9" i="5"/>
  <c r="C8" i="5"/>
  <c r="B8" i="5"/>
  <c r="B11" i="5" s="1"/>
  <c r="D19" i="5"/>
  <c r="E8" i="1"/>
  <c r="D13" i="5" l="1"/>
  <c r="E7" i="1" l="1"/>
  <c r="C10" i="4"/>
  <c r="B10" i="4"/>
  <c r="F13" i="4" l="1"/>
  <c r="E13" i="4"/>
  <c r="E6" i="1" s="1"/>
  <c r="B7" i="4" l="1"/>
  <c r="B13" i="4" s="1"/>
  <c r="C6" i="1" s="1"/>
  <c r="C7" i="4"/>
  <c r="C13" i="4" s="1"/>
  <c r="D6" i="1" s="1"/>
  <c r="C11" i="1"/>
  <c r="C12" i="1"/>
  <c r="C13" i="1"/>
  <c r="D13" i="1"/>
  <c r="D15" i="1"/>
  <c r="C16" i="1"/>
  <c r="D16" i="1"/>
  <c r="F15" i="1" l="1"/>
  <c r="C15" i="1"/>
  <c r="C7" i="1"/>
  <c r="D8" i="1"/>
  <c r="C8" i="1"/>
  <c r="I11" i="2"/>
  <c r="I12" i="2" s="1"/>
  <c r="D7" i="4" s="1"/>
  <c r="D13" i="4" s="1"/>
  <c r="F8" i="1" l="1"/>
  <c r="G7" i="4"/>
  <c r="G13" i="4" s="1"/>
  <c r="G15" i="4"/>
  <c r="F6" i="1" s="1"/>
  <c r="D7" i="1" l="1"/>
  <c r="F7" i="1" l="1"/>
</calcChain>
</file>

<file path=xl/sharedStrings.xml><?xml version="1.0" encoding="utf-8"?>
<sst xmlns="http://schemas.openxmlformats.org/spreadsheetml/2006/main" count="67" uniqueCount="58">
  <si>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</si>
  <si>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</si>
  <si>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</si>
  <si>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</si>
  <si>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</si>
  <si>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</si>
  <si>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</si>
  <si>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</si>
  <si>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</si>
  <si>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</si>
  <si>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</si>
  <si>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</si>
  <si>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</si>
  <si>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</si>
  <si>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</si>
  <si>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</si>
  <si>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</si>
  <si>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</si>
  <si>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</si>
  <si>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</si>
  <si>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</si>
  <si>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</si>
  <si>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</si>
  <si>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</si>
  <si>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</si>
  <si>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акт</t>
  </si>
  <si>
    <t>номер</t>
  </si>
  <si>
    <t>дата</t>
  </si>
  <si>
    <t>Услуги банка по приему денежных средств</t>
  </si>
  <si>
    <t>итого</t>
  </si>
  <si>
    <t>Содержание жилья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</si>
  <si>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</si>
  <si>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</si>
  <si>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</si>
  <si>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</si>
  <si>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</si>
  <si>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</si>
  <si>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</si>
  <si>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</si>
  <si>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</si>
  <si>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</si>
  <si>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</si>
  <si>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</si>
  <si>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</si>
  <si>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</si>
  <si>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>Содержание пожарных сетей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</si>
  <si>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</si>
  <si>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</si>
  <si>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Остаток денежных средств дома на 31.07.2015 г</t>
  </si>
  <si>
    <t xml:space="preserve">Информация о выполненных работах по статье "Ремонт жилья" по адресу Л.Чайкиной, 31 за период 01.06.2015 г по 31.07.2015 г </t>
  </si>
  <si>
    <t>Информация о собранных и израсходованных денежных средствах по статье "Ремонт Жилья" за период с 01.06.2015 г по 31.07.2015 г по адресу ул. Л.Чайкиной, 31</t>
  </si>
  <si>
    <t>в доме по  адресу ул. Л.Чайкиной, 31 за период с 01.06.2015 по 31.07.2015гг.</t>
  </si>
  <si>
    <t>Переходящее сальдо на 01.06.2015 г</t>
  </si>
  <si>
    <t>Содержание и Ремонт жилья</t>
  </si>
  <si>
    <t>Остаток денежных средств дома на 31.12.2015 г</t>
  </si>
  <si>
    <t>дебиторская задолженность жителей по состоянию  на 01.01.2016 г. составляет:</t>
  </si>
  <si>
    <t>Информация о собранных и израсходованных денежных средствах по статье "Содержание и Ремонт Жилья" за период с 01.06.2015 г по 31.12.2015 г по адресу ул. Л. Чайкиной, 31</t>
  </si>
  <si>
    <t>ООО У0 "ТаганСервис"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</si>
</sst>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4" xfId="0" applyBorder="1"/>
    <xf numFmtId="0" fontId="5" fillId="0" borderId="21" xfId="0" applyFont="1" applyBorder="1"/>
    <xf numFmtId="0" fontId="5" fillId="0" borderId="22" xfId="0" applyFont="1" applyBorder="1"/>
    <xf numFmtId="0" fontId="1" fillId="0" borderId="3" xfId="0" applyFont="1" applyBorder="1"/>
    <xf numFmtId="0" fontId="0" fillId="2" borderId="12" xfId="0" applyFill="1" applyBorder="1"/>
    <xf numFmtId="2" fontId="0" fillId="0" borderId="1" xfId="0" applyNumberFormat="1" applyBorder="1"/>
    <xf numFmtId="14" fontId="0" fillId="0" borderId="3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2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3" xfId="0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1" fillId="0" borderId="4" xfId="0" applyFont="1" applyBorder="1"/>
    <xf numFmtId="0" fontId="4" fillId="0" borderId="23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2" fontId="4" fillId="0" borderId="24" xfId="0" applyNumberFormat="1" applyFont="1" applyBorder="1"/>
    <xf numFmtId="0" fontId="1" fillId="0" borderId="29" xfId="0" applyFont="1" applyBorder="1" applyAlignment="1">
      <alignment wrapText="1"/>
    </xf>
    <xf numFmtId="0" fontId="0" fillId="0" borderId="30" xfId="0" applyBorder="1"/>
    <xf numFmtId="0" fontId="1" fillId="0" borderId="32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0" fillId="0" borderId="28" xfId="0" applyBorder="1"/>
    <xf numFmtId="0" fontId="1" fillId="0" borderId="34" xfId="0" applyFont="1" applyBorder="1" applyAlignment="1">
      <alignment wrapText="1"/>
    </xf>
    <xf numFmtId="0" fontId="0" fillId="0" borderId="21" xfId="0" applyBorder="1"/>
    <xf numFmtId="0" fontId="0" fillId="0" borderId="22" xfId="0" applyBorder="1"/>
    <xf numFmtId="0" fontId="4" fillId="0" borderId="0" xfId="0" applyFont="1" applyBorder="1"/>
    <xf numFmtId="2" fontId="4" fillId="0" borderId="0" xfId="0" applyNumberFormat="1" applyFont="1" applyBorder="1"/>
    <xf numFmtId="0" fontId="1" fillId="2" borderId="23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0" borderId="31" xfId="0" applyNumberFormat="1" applyBorder="1"/>
    <xf numFmtId="2" fontId="0" fillId="0" borderId="33" xfId="0" applyNumberFormat="1" applyBorder="1"/>
    <xf numFmtId="2" fontId="0" fillId="0" borderId="28" xfId="0" applyNumberFormat="1" applyBorder="1"/>
    <xf numFmtId="0" fontId="0" fillId="0" borderId="15" xfId="0" applyBorder="1" applyAlignment="1">
      <alignment wrapText="1"/>
    </xf>
    <xf numFmtId="0" fontId="6" fillId="0" borderId="1" xfId="0" applyFont="1" applyBorder="1" applyAlignment="1">
      <alignment wrapText="1"/>
    </xf>
    <xf numFmtId="164" fontId="0" fillId="0" borderId="3" xfId="0" applyNumberFormat="1" applyBorder="1"/>
    <xf numFmtId="2" fontId="0" fillId="0" borderId="3" xfId="0" applyNumberFormat="1" applyBorder="1" applyAlignment="1">
      <alignment vertical="center"/>
    </xf>
    <xf numFmtId="2" fontId="4" fillId="0" borderId="20" xfId="0" applyNumberFormat="1" applyFont="1" applyBorder="1"/>
    <xf numFmtId="2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/>
    <xf numFmtId="0" fontId="1" fillId="0" borderId="0" xfId="0" applyFont="1" applyFill="1" applyBorder="1" applyAlignme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16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left" wrapText="1"/>
    </xf>
    <xf numFmtId="0" fontId="7" fillId="0" borderId="27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75;&#1072;&#1085;&#1057;&#1077;&#1088;&#1074;&#1080;&#1089;%20&#1086;&#1090;&#1095;&#1077;&#1090;&#1099;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/>
      <sheetData sheetId="2"/>
      <sheetData sheetId="3"/>
      <sheetData sheetId="4"/>
      <sheetData sheetId="5"/>
      <sheetData sheetId="6">
        <row r="25">
          <cell r="AF25">
            <v>27737.97</v>
          </cell>
          <cell r="AH25">
            <v>23939.999999999996</v>
          </cell>
          <cell r="BB25">
            <v>6328.8498</v>
          </cell>
          <cell r="BD25">
            <v>545.59050000000002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opLeftCell="A3" workbookViewId="0">
      <selection activeCell="B3" sqref="B3:F4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56" t="s">
        <v>13</v>
      </c>
      <c r="C2" s="56"/>
      <c r="D2" s="56"/>
      <c r="E2" s="56"/>
      <c r="F2" s="56"/>
    </row>
    <row r="3" spans="2:9" ht="26.25" customHeight="1" x14ac:dyDescent="0.35">
      <c r="B3" s="55" t="s">
        <v>51</v>
      </c>
      <c r="C3" s="55"/>
      <c r="D3" s="55"/>
      <c r="E3" s="55"/>
      <c r="F3" s="55"/>
      <c r="G3" s="1"/>
      <c r="H3" s="1"/>
      <c r="I3" s="1"/>
    </row>
    <row r="4" spans="2:9" ht="30" customHeight="1" thickBot="1" x14ac:dyDescent="0.25">
      <c r="B4" s="55"/>
      <c r="C4" s="55"/>
      <c r="D4" s="55"/>
      <c r="E4" s="55"/>
      <c r="F4" s="55"/>
    </row>
    <row r="5" spans="2:9" ht="60.75" thickBot="1" x14ac:dyDescent="0.3">
      <c r="B5" s="5" t="s">
        <v>0</v>
      </c>
      <c r="C5" s="5" t="s">
        <v>11</v>
      </c>
      <c r="D5" s="5" t="s">
        <v>12</v>
      </c>
      <c r="E5" s="6" t="s">
        <v>14</v>
      </c>
      <c r="F5" s="6" t="s">
        <v>15</v>
      </c>
    </row>
    <row r="6" spans="2:9" x14ac:dyDescent="0.2">
      <c r="B6" s="31" t="s">
        <v>1</v>
      </c>
      <c r="C6" s="32" t="e">
        <f>'отчет тек. ремонт'!B13</f>
        <v>#REF!</v>
      </c>
      <c r="D6" s="32" t="e">
        <f>'отчет тек. ремонт'!C13</f>
        <v>#REF!</v>
      </c>
      <c r="E6" s="32">
        <f>'отчет тек. ремонт'!E13</f>
        <v>1014.61</v>
      </c>
      <c r="F6" s="43" t="e">
        <f>'отчет тек. ремонт'!G15</f>
        <v>#REF!</v>
      </c>
    </row>
    <row r="7" spans="2:9" x14ac:dyDescent="0.2">
      <c r="B7" s="33" t="s">
        <v>30</v>
      </c>
      <c r="C7" s="4" t="e">
        <f>'отчет сод. жилья'!#REF!</f>
        <v>#REF!</v>
      </c>
      <c r="D7" s="4" t="e">
        <f>'отчет сод. жилья'!#REF!</f>
        <v>#REF!</v>
      </c>
      <c r="E7" s="4" t="e">
        <f>'отчет сод. жилья'!#REF!</f>
        <v>#REF!</v>
      </c>
      <c r="F7" s="44" t="e">
        <f>'отчет сод. жилья'!#REF!</f>
        <v>#REF!</v>
      </c>
    </row>
    <row r="8" spans="2:9" ht="25.5" x14ac:dyDescent="0.2">
      <c r="B8" s="34" t="s">
        <v>2</v>
      </c>
      <c r="C8" s="2">
        <f>'отчет сод. жилья'!B18</f>
        <v>0</v>
      </c>
      <c r="D8" s="13">
        <f>'отчет сод. жилья'!C18</f>
        <v>0</v>
      </c>
      <c r="E8" s="2" t="e">
        <f>'отчет сод. жилья'!#REF!</f>
        <v>#REF!</v>
      </c>
      <c r="F8" s="45" t="e">
        <f>'отчет сод. жилья'!#REF!</f>
        <v>#REF!</v>
      </c>
    </row>
    <row r="9" spans="2:9" ht="51" x14ac:dyDescent="0.2">
      <c r="B9" s="34" t="s">
        <v>3</v>
      </c>
      <c r="C9" s="2">
        <v>0</v>
      </c>
      <c r="D9" s="2">
        <v>0</v>
      </c>
      <c r="E9" s="2">
        <v>0</v>
      </c>
      <c r="F9" s="35">
        <v>0</v>
      </c>
    </row>
    <row r="10" spans="2:9" x14ac:dyDescent="0.2">
      <c r="B10" s="34" t="s">
        <v>4</v>
      </c>
      <c r="C10" s="2">
        <v>0</v>
      </c>
      <c r="D10" s="2">
        <v>0</v>
      </c>
      <c r="E10" s="2">
        <v>0</v>
      </c>
      <c r="F10" s="35">
        <v>0</v>
      </c>
    </row>
    <row r="11" spans="2:9" ht="25.5" x14ac:dyDescent="0.2">
      <c r="B11" s="34" t="s">
        <v>5</v>
      </c>
      <c r="C11" s="2" t="e">
        <f>#REF!</f>
        <v>#REF!</v>
      </c>
      <c r="D11" s="2">
        <v>0</v>
      </c>
      <c r="E11" s="2">
        <v>0</v>
      </c>
      <c r="F11" s="35">
        <v>0</v>
      </c>
    </row>
    <row r="12" spans="2:9" x14ac:dyDescent="0.2">
      <c r="B12" s="34" t="s">
        <v>6</v>
      </c>
      <c r="C12" s="2" t="e">
        <f>#REF!</f>
        <v>#REF!</v>
      </c>
      <c r="D12" s="2">
        <v>0</v>
      </c>
      <c r="E12" s="2">
        <v>0</v>
      </c>
      <c r="F12" s="35">
        <v>0</v>
      </c>
    </row>
    <row r="13" spans="2:9" x14ac:dyDescent="0.2">
      <c r="B13" s="34" t="s">
        <v>7</v>
      </c>
      <c r="C13" s="2" t="e">
        <f>#REF!</f>
        <v>#REF!</v>
      </c>
      <c r="D13" s="2" t="e">
        <f>#REF!</f>
        <v>#REF!</v>
      </c>
      <c r="E13" s="2">
        <v>381.41</v>
      </c>
      <c r="F13" s="35">
        <v>0</v>
      </c>
    </row>
    <row r="14" spans="2:9" ht="25.5" x14ac:dyDescent="0.2">
      <c r="B14" s="34" t="s">
        <v>8</v>
      </c>
      <c r="C14" s="2">
        <v>0</v>
      </c>
      <c r="D14" s="2">
        <v>0</v>
      </c>
      <c r="E14" s="2">
        <v>0</v>
      </c>
      <c r="F14" s="35">
        <v>0</v>
      </c>
    </row>
    <row r="15" spans="2:9" ht="25.5" x14ac:dyDescent="0.2">
      <c r="B15" s="34" t="s">
        <v>9</v>
      </c>
      <c r="C15" s="2" t="e">
        <f>#REF!</f>
        <v>#REF!</v>
      </c>
      <c r="D15" s="2" t="e">
        <f>#REF!</f>
        <v>#REF!</v>
      </c>
      <c r="E15" s="2">
        <v>114.54</v>
      </c>
      <c r="F15" s="35" t="e">
        <f>D15</f>
        <v>#REF!</v>
      </c>
    </row>
    <row r="16" spans="2:9" ht="26.25" thickBot="1" x14ac:dyDescent="0.25">
      <c r="B16" s="36" t="s">
        <v>10</v>
      </c>
      <c r="C16" s="37" t="e">
        <f>#REF!</f>
        <v>#REF!</v>
      </c>
      <c r="D16" s="37" t="e">
        <f>#REF!</f>
        <v>#REF!</v>
      </c>
      <c r="E16" s="37">
        <v>136.4</v>
      </c>
      <c r="F16" s="38">
        <v>0</v>
      </c>
    </row>
    <row r="18" spans="2:6" ht="19.5" customHeight="1" x14ac:dyDescent="0.2">
      <c r="B18" s="57" t="s">
        <v>47</v>
      </c>
      <c r="C18" s="57"/>
      <c r="D18" s="57"/>
      <c r="E18" s="57"/>
      <c r="F18" s="57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opLeftCell="A4" workbookViewId="0">
      <selection activeCell="A15" sqref="A15:F15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58" t="s">
        <v>50</v>
      </c>
      <c r="B2" s="58"/>
      <c r="C2" s="58"/>
      <c r="D2" s="58"/>
      <c r="E2" s="58"/>
      <c r="F2" s="58"/>
      <c r="G2" s="58"/>
    </row>
    <row r="3" spans="1:7" ht="23.25" x14ac:dyDescent="0.35">
      <c r="A3" s="18"/>
      <c r="B3" s="18"/>
      <c r="C3" s="18"/>
      <c r="D3" s="18"/>
      <c r="E3" s="18"/>
      <c r="F3" s="18"/>
      <c r="G3" s="18"/>
    </row>
    <row r="4" spans="1:7" ht="15.75" x14ac:dyDescent="0.25">
      <c r="A4" s="59" t="s">
        <v>46</v>
      </c>
      <c r="B4" s="59"/>
      <c r="C4" s="59"/>
      <c r="D4" s="59"/>
      <c r="E4" s="59"/>
      <c r="F4" s="59"/>
      <c r="G4" s="19">
        <v>35279.32</v>
      </c>
    </row>
    <row r="5" spans="1:7" ht="13.5" thickBot="1" x14ac:dyDescent="0.25"/>
    <row r="6" spans="1:7" ht="60" customHeight="1" thickBot="1" x14ac:dyDescent="0.3">
      <c r="A6" s="20"/>
      <c r="B6" s="21" t="s">
        <v>31</v>
      </c>
      <c r="C6" s="21" t="s">
        <v>32</v>
      </c>
      <c r="D6" s="21" t="s">
        <v>33</v>
      </c>
      <c r="E6" s="21" t="s">
        <v>34</v>
      </c>
      <c r="F6" s="21" t="s">
        <v>35</v>
      </c>
      <c r="G6" s="22" t="s">
        <v>36</v>
      </c>
    </row>
    <row r="7" spans="1:7" x14ac:dyDescent="0.2">
      <c r="A7" s="11" t="s">
        <v>1</v>
      </c>
      <c r="B7" s="4" t="e">
        <f>#REF!+#REF!</f>
        <v>#REF!</v>
      </c>
      <c r="C7" s="4" t="e">
        <f>#REF!+#REF!</f>
        <v>#REF!</v>
      </c>
      <c r="D7" s="60" t="e">
        <f>'расход по дому ТР 15'!I12</f>
        <v>#REF!</v>
      </c>
      <c r="E7" s="4">
        <v>1014.61</v>
      </c>
      <c r="F7" s="4">
        <v>0</v>
      </c>
      <c r="G7" s="60" t="e">
        <f>C13-D13</f>
        <v>#REF!</v>
      </c>
    </row>
    <row r="8" spans="1:7" x14ac:dyDescent="0.2">
      <c r="A8" s="7" t="s">
        <v>37</v>
      </c>
      <c r="B8" s="2">
        <v>0</v>
      </c>
      <c r="C8" s="2">
        <v>0</v>
      </c>
      <c r="D8" s="61"/>
      <c r="E8" s="2">
        <v>0</v>
      </c>
      <c r="F8" s="2">
        <v>0</v>
      </c>
      <c r="G8" s="61"/>
    </row>
    <row r="9" spans="1:7" x14ac:dyDescent="0.2">
      <c r="A9" s="7" t="s">
        <v>38</v>
      </c>
      <c r="B9" s="2">
        <v>0</v>
      </c>
      <c r="C9" s="2">
        <v>0</v>
      </c>
      <c r="D9" s="61"/>
      <c r="E9" s="2">
        <v>0</v>
      </c>
      <c r="F9" s="2">
        <v>0</v>
      </c>
      <c r="G9" s="61"/>
    </row>
    <row r="10" spans="1:7" x14ac:dyDescent="0.2">
      <c r="A10" s="11" t="s">
        <v>39</v>
      </c>
      <c r="B10" s="2" t="e">
        <f>#REF!</f>
        <v>#REF!</v>
      </c>
      <c r="C10" s="2" t="e">
        <f>#REF!</f>
        <v>#REF!</v>
      </c>
      <c r="D10" s="61"/>
      <c r="E10" s="2">
        <v>0</v>
      </c>
      <c r="F10" s="2">
        <v>0</v>
      </c>
      <c r="G10" s="61"/>
    </row>
    <row r="11" spans="1:7" x14ac:dyDescent="0.2">
      <c r="A11" s="7" t="s">
        <v>40</v>
      </c>
      <c r="B11" s="2">
        <v>0</v>
      </c>
      <c r="C11" s="2">
        <v>0</v>
      </c>
      <c r="D11" s="61"/>
      <c r="E11" s="2">
        <v>0</v>
      </c>
      <c r="F11" s="2">
        <v>0</v>
      </c>
      <c r="G11" s="61"/>
    </row>
    <row r="12" spans="1:7" ht="13.5" thickBot="1" x14ac:dyDescent="0.25">
      <c r="A12" s="23" t="s">
        <v>41</v>
      </c>
      <c r="B12" s="2">
        <v>0</v>
      </c>
      <c r="C12" s="2">
        <v>0</v>
      </c>
      <c r="D12" s="62"/>
      <c r="E12" s="2">
        <v>0</v>
      </c>
      <c r="F12" s="2">
        <v>0</v>
      </c>
      <c r="G12" s="62"/>
    </row>
    <row r="13" spans="1:7" ht="15.75" thickBot="1" x14ac:dyDescent="0.3">
      <c r="A13" s="24" t="s">
        <v>42</v>
      </c>
      <c r="B13" s="25" t="e">
        <f>SUM(B7:B12)</f>
        <v>#REF!</v>
      </c>
      <c r="C13" s="25" t="e">
        <f>SUM(C7:C12)</f>
        <v>#REF!</v>
      </c>
      <c r="D13" s="26" t="e">
        <f>SUM(D7)</f>
        <v>#REF!</v>
      </c>
      <c r="E13" s="25">
        <f>SUM(E7:E12)</f>
        <v>1014.61</v>
      </c>
      <c r="F13" s="25">
        <f>SUM(F7:F12)</f>
        <v>0</v>
      </c>
      <c r="G13" s="30" t="e">
        <f>G7</f>
        <v>#REF!</v>
      </c>
    </row>
    <row r="15" spans="1:7" ht="15.75" x14ac:dyDescent="0.25">
      <c r="A15" s="59" t="s">
        <v>48</v>
      </c>
      <c r="B15" s="59"/>
      <c r="C15" s="59"/>
      <c r="D15" s="59"/>
      <c r="E15" s="59"/>
      <c r="F15" s="59"/>
      <c r="G15" s="27" t="e">
        <f>G4+C13-D13</f>
        <v>#REF!</v>
      </c>
    </row>
    <row r="17" spans="1:5" x14ac:dyDescent="0.2">
      <c r="A17" s="57" t="s">
        <v>47</v>
      </c>
      <c r="B17" s="57"/>
      <c r="C17" s="57"/>
      <c r="D17" s="57"/>
      <c r="E17" s="57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workbookViewId="0">
      <selection sqref="A1:K1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8" max="8" width="23.85546875" customWidth="1"/>
    <col min="9" max="9" width="11.28515625" customWidth="1"/>
    <col min="11" max="11" width="9.85546875" bestFit="1" customWidth="1"/>
  </cols>
  <sheetData>
    <row r="1" spans="1:11" ht="93.75" customHeight="1" thickBot="1" x14ac:dyDescent="0.4">
      <c r="A1" s="71" t="s">
        <v>49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16.5" customHeight="1" x14ac:dyDescent="0.25">
      <c r="A2" s="72" t="s">
        <v>16</v>
      </c>
      <c r="B2" s="74" t="s">
        <v>17</v>
      </c>
      <c r="C2" s="74" t="s">
        <v>18</v>
      </c>
      <c r="D2" s="74" t="s">
        <v>19</v>
      </c>
      <c r="E2" s="74" t="s">
        <v>20</v>
      </c>
      <c r="F2" s="74" t="s">
        <v>21</v>
      </c>
      <c r="G2" s="74" t="s">
        <v>22</v>
      </c>
      <c r="H2" s="74" t="s">
        <v>23</v>
      </c>
      <c r="I2" s="74" t="s">
        <v>24</v>
      </c>
      <c r="J2" s="76" t="s">
        <v>25</v>
      </c>
      <c r="K2" s="77"/>
    </row>
    <row r="3" spans="1:11" ht="29.25" customHeight="1" thickBot="1" x14ac:dyDescent="0.3">
      <c r="A3" s="73"/>
      <c r="B3" s="75"/>
      <c r="C3" s="75"/>
      <c r="D3" s="75"/>
      <c r="E3" s="75"/>
      <c r="F3" s="75"/>
      <c r="G3" s="75"/>
      <c r="H3" s="75"/>
      <c r="I3" s="75"/>
      <c r="J3" s="9" t="s">
        <v>26</v>
      </c>
      <c r="K3" s="10" t="s">
        <v>27</v>
      </c>
    </row>
    <row r="4" spans="1:11" x14ac:dyDescent="0.2">
      <c r="A4" s="4">
        <v>1</v>
      </c>
      <c r="B4" s="4">
        <v>2015</v>
      </c>
      <c r="C4" s="4"/>
      <c r="D4" s="4"/>
      <c r="E4" s="4"/>
      <c r="F4" s="4"/>
      <c r="G4" s="4"/>
      <c r="H4" s="15"/>
      <c r="I4" s="4"/>
      <c r="J4" s="4"/>
      <c r="K4" s="14"/>
    </row>
    <row r="5" spans="1:1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3.5" thickBot="1" x14ac:dyDescent="0.25">
      <c r="A11" s="63" t="s">
        <v>28</v>
      </c>
      <c r="B11" s="64"/>
      <c r="C11" s="64"/>
      <c r="D11" s="64"/>
      <c r="E11" s="64"/>
      <c r="F11" s="64"/>
      <c r="G11" s="64"/>
      <c r="H11" s="65"/>
      <c r="I11" s="16" t="e">
        <f>#REF!+#REF!</f>
        <v>#REF!</v>
      </c>
      <c r="J11" s="8"/>
      <c r="K11" s="8"/>
    </row>
    <row r="12" spans="1:11" ht="15.75" thickBot="1" x14ac:dyDescent="0.3">
      <c r="A12" s="66" t="s">
        <v>29</v>
      </c>
      <c r="B12" s="67"/>
      <c r="C12" s="67"/>
      <c r="D12" s="67"/>
      <c r="E12" s="67"/>
      <c r="F12" s="67"/>
      <c r="G12" s="67"/>
      <c r="H12" s="68"/>
      <c r="I12" s="17" t="e">
        <f>SUM(I4:I11)</f>
        <v>#REF!</v>
      </c>
      <c r="J12" s="69"/>
      <c r="K12" s="70"/>
    </row>
    <row r="15" spans="1:11" x14ac:dyDescent="0.2">
      <c r="A15" s="57" t="s">
        <v>47</v>
      </c>
      <c r="B15" s="57"/>
      <c r="C15" s="57"/>
      <c r="D15" s="57"/>
      <c r="E15" s="57"/>
    </row>
  </sheetData>
  <mergeCells count="15">
    <mergeCell ref="A11:H11"/>
    <mergeCell ref="A12:H12"/>
    <mergeCell ref="J12:K12"/>
    <mergeCell ref="A15:E15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K2"/>
  </mergeCells>
  <pageMargins left="0.7" right="0.7" top="0.75" bottom="0.75" header="0.3" footer="0.3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24"/>
  <sheetViews>
    <sheetView tabSelected="1" workbookViewId="0">
      <selection activeCell="G17" sqref="G17"/>
    </sheetView>
  </sheetViews>
  <sheetFormatPr defaultRowHeight="12.75" x14ac:dyDescent="0.2"/>
  <cols>
    <col min="1" max="1" width="36.140625" customWidth="1"/>
    <col min="2" max="2" width="18.28515625" customWidth="1"/>
    <col min="3" max="3" width="18" customWidth="1"/>
    <col min="4" max="4" width="16.7109375" customWidth="1"/>
  </cols>
  <sheetData>
    <row r="3" spans="1:4" ht="93.75" customHeight="1" x14ac:dyDescent="0.2">
      <c r="A3" s="78" t="s">
        <v>56</v>
      </c>
      <c r="B3" s="78"/>
      <c r="C3" s="78"/>
      <c r="D3" s="78"/>
    </row>
    <row r="5" spans="1:4" ht="13.5" thickBot="1" x14ac:dyDescent="0.25"/>
    <row r="6" spans="1:4" ht="47.25" x14ac:dyDescent="0.25">
      <c r="A6" s="46"/>
      <c r="B6" s="28" t="s">
        <v>31</v>
      </c>
      <c r="C6" s="28" t="s">
        <v>32</v>
      </c>
      <c r="D6" s="28" t="s">
        <v>33</v>
      </c>
    </row>
    <row r="7" spans="1:4" ht="15" customHeight="1" x14ac:dyDescent="0.25">
      <c r="A7" s="79" t="s">
        <v>52</v>
      </c>
      <c r="B7" s="80"/>
      <c r="C7" s="47">
        <v>35279.32</v>
      </c>
      <c r="D7" s="47"/>
    </row>
    <row r="8" spans="1:4" ht="33" customHeight="1" x14ac:dyDescent="0.2">
      <c r="A8" s="11" t="s">
        <v>53</v>
      </c>
      <c r="B8" s="48">
        <f>[1]декабрь!$AF$25</f>
        <v>27737.97</v>
      </c>
      <c r="C8" s="4">
        <f>[1]декабрь!$AH$25</f>
        <v>23939.999999999996</v>
      </c>
      <c r="D8" s="49">
        <v>6440.78</v>
      </c>
    </row>
    <row r="9" spans="1:4" ht="31.5" customHeight="1" x14ac:dyDescent="0.2">
      <c r="A9" s="3" t="s">
        <v>43</v>
      </c>
      <c r="B9" s="2">
        <v>0</v>
      </c>
      <c r="C9" s="2">
        <v>0</v>
      </c>
      <c r="D9" s="29">
        <f>[1]декабрь!$BB$25</f>
        <v>6328.8498</v>
      </c>
    </row>
    <row r="10" spans="1:4" ht="30.75" customHeight="1" thickBot="1" x14ac:dyDescent="0.25">
      <c r="A10" s="3" t="s">
        <v>44</v>
      </c>
      <c r="B10" s="2">
        <v>0</v>
      </c>
      <c r="C10" s="2">
        <v>0</v>
      </c>
      <c r="D10" s="29">
        <f>[1]декабрь!$BD$25</f>
        <v>545.59050000000002</v>
      </c>
    </row>
    <row r="11" spans="1:4" ht="15" customHeight="1" thickBot="1" x14ac:dyDescent="0.3">
      <c r="A11" s="24" t="s">
        <v>42</v>
      </c>
      <c r="B11" s="25">
        <f>SUM(B8:B10)</f>
        <v>27737.97</v>
      </c>
      <c r="C11" s="25">
        <f>SUM(C7:C10)</f>
        <v>59219.319999999992</v>
      </c>
      <c r="D11" s="50">
        <f>SUM(D8:D10)</f>
        <v>13315.220299999999</v>
      </c>
    </row>
    <row r="12" spans="1:4" ht="15.75" customHeight="1" x14ac:dyDescent="0.2"/>
    <row r="13" spans="1:4" ht="15" customHeight="1" x14ac:dyDescent="0.25">
      <c r="A13" s="59" t="s">
        <v>54</v>
      </c>
      <c r="B13" s="59"/>
      <c r="C13" s="59"/>
      <c r="D13" s="51">
        <f>C11-D11</f>
        <v>45904.099699999992</v>
      </c>
    </row>
    <row r="14" spans="1:4" ht="15" customHeight="1" x14ac:dyDescent="0.2"/>
    <row r="15" spans="1:4" ht="15" customHeight="1" x14ac:dyDescent="0.25">
      <c r="A15" s="59" t="s">
        <v>46</v>
      </c>
      <c r="B15" s="59"/>
      <c r="C15" s="59"/>
      <c r="D15" s="52">
        <v>0</v>
      </c>
    </row>
    <row r="16" spans="1:4" ht="15.75" customHeight="1" thickBot="1" x14ac:dyDescent="0.3">
      <c r="A16" s="39"/>
      <c r="B16" s="39"/>
      <c r="C16" s="39"/>
      <c r="D16" s="40"/>
    </row>
    <row r="17" spans="1:4" ht="15" customHeight="1" thickBot="1" x14ac:dyDescent="0.25">
      <c r="A17" s="41" t="s">
        <v>45</v>
      </c>
      <c r="B17" s="12">
        <v>1849.76</v>
      </c>
      <c r="C17" s="12">
        <v>9562.07</v>
      </c>
      <c r="D17" s="42">
        <v>0</v>
      </c>
    </row>
    <row r="18" spans="1:4" ht="15" customHeight="1" x14ac:dyDescent="0.2"/>
    <row r="19" spans="1:4" ht="15.75" x14ac:dyDescent="0.25">
      <c r="A19" s="59" t="s">
        <v>54</v>
      </c>
      <c r="B19" s="59"/>
      <c r="C19" s="59"/>
      <c r="D19" s="51">
        <f>C17-D17</f>
        <v>9562.07</v>
      </c>
    </row>
    <row r="20" spans="1:4" ht="15.75" customHeight="1" x14ac:dyDescent="0.2"/>
    <row r="22" spans="1:4" x14ac:dyDescent="0.2">
      <c r="A22" s="53" t="s">
        <v>55</v>
      </c>
      <c r="D22">
        <v>5337.73</v>
      </c>
    </row>
    <row r="23" spans="1:4" ht="12.75" customHeight="1" x14ac:dyDescent="0.2"/>
    <row r="24" spans="1:4" x14ac:dyDescent="0.2">
      <c r="A24" s="54" t="s">
        <v>57</v>
      </c>
      <c r="B24" s="54"/>
      <c r="C24" s="54"/>
      <c r="D24" s="54"/>
    </row>
  </sheetData>
  <mergeCells count="5">
    <mergeCell ref="A3:D3"/>
    <mergeCell ref="A7:B7"/>
    <mergeCell ref="A13:C13"/>
    <mergeCell ref="A15:C15"/>
    <mergeCell ref="A19:C19"/>
  </mergeCells>
  <pageMargins left="0.7" right="0.7" top="0.75" bottom="0.75" header="0.3" footer="0.3"/>
  <pageSetup paperSize="9" scale="9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отчет по дому за 15 г</vt:lpstr>
      <vt:lpstr>отчет тек. ремонт</vt:lpstr>
      <vt:lpstr>расход по дому ТР 15</vt:lpstr>
      <vt:lpstr>отчет сод. жилья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Windows User</cp:lastModifiedBy>
  <cp:lastPrinted>2016-01-26T10:19:33Z</cp:lastPrinted>
  <dcterms:created xsi:type="dcterms:W3CDTF">2015-02-24T21:57:31Z</dcterms:created>
  <dcterms:modified xsi:type="dcterms:W3CDTF">2016-02-23T14:00:27Z</dcterms:modified>
</cp:coreProperties>
</file>