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1" activeTab="1"/>
  </bookViews>
  <sheets>
    <sheet name="общий отчет по дому за 15 г" sheetId="1" state="hidden" r:id="rId1"/>
    <sheet name="отчет тек. ремонт" sheetId="4" r:id="rId2"/>
    <sheet name="расход по дому ТР 15 (2)" sheetId="5" state="hidden" r:id="rId3"/>
    <sheet name="отчет тек. ремонт (2)" sheetId="6" state="hidden" r:id="rId4"/>
  </sheets>
  <externalReferences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D10" i="4" l="1"/>
  <c r="D9" i="4"/>
  <c r="C8" i="4"/>
  <c r="B8" i="4"/>
  <c r="C7" i="4"/>
  <c r="B7" i="4"/>
  <c r="B8" i="6" l="1"/>
  <c r="B7" i="6"/>
  <c r="D10" i="6" l="1"/>
  <c r="D9" i="6"/>
  <c r="D21" i="6"/>
  <c r="B11" i="6"/>
  <c r="C11" i="6"/>
  <c r="I27" i="5"/>
  <c r="D7" i="6" s="1"/>
  <c r="D11" i="6" s="1"/>
  <c r="D13" i="6" l="1"/>
  <c r="D21" i="4"/>
  <c r="C11" i="4"/>
  <c r="E8" i="1" l="1"/>
  <c r="C8" i="1" l="1"/>
  <c r="C6" i="1"/>
  <c r="D8" i="1" l="1"/>
  <c r="F8" i="1"/>
  <c r="D7" i="1"/>
  <c r="C7" i="1"/>
  <c r="C14" i="1"/>
  <c r="C13" i="1"/>
  <c r="D13" i="1"/>
  <c r="C15" i="1"/>
  <c r="D15" i="1"/>
  <c r="F15" i="1" s="1"/>
  <c r="C16" i="1"/>
  <c r="D16" i="1"/>
  <c r="D6" i="1" l="1"/>
  <c r="B11" i="4"/>
  <c r="D11" i="4" l="1"/>
  <c r="D13" i="4" s="1"/>
  <c r="F6" i="1" l="1"/>
</calcChain>
</file>

<file path=xl/sharedStrings.xml><?xml version="1.0" encoding="utf-8"?>
<sst xmlns="http://schemas.openxmlformats.org/spreadsheetml/2006/main" count="88" uniqueCount="69">
  <si>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</si>
  <si>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</si>
  <si>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</si>
  <si>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</si>
  <si>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</si>
  <si>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</si>
  <si>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</si>
  <si>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</si>
  <si>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</si>
  <si>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</si>
  <si>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</si>
  <si>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</si>
  <si>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</si>
  <si>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</si>
  <si>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</si>
  <si>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Генеральный директор ООО УК "ЖКУ"____________________________________________Быков В.Ю.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</si>
  <si>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</si>
  <si>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</si>
  <si>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</si>
  <si>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</si>
  <si>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</si>
  <si>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</si>
  <si>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</si>
  <si>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</si>
  <si>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</si>
  <si>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</si>
  <si>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</si>
  <si>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</si>
  <si>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</si>
  <si>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</si>
  <si>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</si>
  <si>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</si>
  <si>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</si>
  <si>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Содержание пожарных сетей</t>
  </si>
  <si>
    <t>подвал</t>
  </si>
  <si>
    <t>установка узла учета</t>
  </si>
  <si>
    <t>остаток на данный период</t>
  </si>
  <si>
    <t>Содержание и ремонт  жилого дома</t>
  </si>
  <si>
    <t>Содержание и ремонт жилья: итого</t>
  </si>
  <si>
    <t>покос травы</t>
  </si>
  <si>
    <t>в доме по  адресу ул. Л.Чайкиной, 328  за период с 01.01.2015 по 29.05.2015гг.</t>
  </si>
  <si>
    <t>информация за период с 01.11.2014 г по 29.05.2015 г</t>
  </si>
  <si>
    <t>Переходящее сальдо на 01.06.2015 г</t>
  </si>
  <si>
    <t>Содержание и Ремонт жилья: субабоненты</t>
  </si>
  <si>
    <t>смена запорной арматуры ЦО</t>
  </si>
  <si>
    <t>смена труб ЦО</t>
  </si>
  <si>
    <t>Остаток денежных средств дома на 01.06.2015 г</t>
  </si>
  <si>
    <t>Генеральный директор ООО УК "ЖКУ"____________________________________________Брехов Ю.А.</t>
  </si>
  <si>
    <t>дебиторская задолженность жителей по состоянию  на 01.10.2015 г. состовляет:</t>
  </si>
  <si>
    <t xml:space="preserve">Информация о выполненных работах по статье "Содержание и Ремонт жилья" по адресу ул. Л.Чайкиной, 328  за период 01.10.2015 г по 30.10.2015 г </t>
  </si>
  <si>
    <t>кв.31</t>
  </si>
  <si>
    <t>ремонт ЦО</t>
  </si>
  <si>
    <t>устранение засора труб КНС</t>
  </si>
  <si>
    <t>кв. 30,41,32,44,37,47,36,50,32,53</t>
  </si>
  <si>
    <t>смена труб стояков ЦО(материалы)</t>
  </si>
  <si>
    <t>октябрь</t>
  </si>
  <si>
    <t>Переходящее сальдо на 01.10.2015 г</t>
  </si>
  <si>
    <t>Предварительный отчет о собранных и израсходованных денежных средствах по статье "Содержание и Ремонт Жилья" за период с 01.10.2015 г по 30.10.2015 г по адресу ул. Л.Чайкиной, 328</t>
  </si>
  <si>
    <t>Остаток денежных средств дома на 30.10.2015 г</t>
  </si>
  <si>
    <t>Остаток денежных средств дома на 01.10.2015 г</t>
  </si>
  <si>
    <t>запуск системы ЦО</t>
  </si>
  <si>
    <t>ремонт щитов этажных и подъездного электроосвещения</t>
  </si>
  <si>
    <t>подъезд 2,этаж 3,4,подъезд 4 (кв.79)</t>
  </si>
  <si>
    <t>осенний осмотр</t>
  </si>
  <si>
    <t>300м2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</si>
  <si>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</si>
  <si>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Л.Чайкиной, 328</t>
  </si>
  <si>
    <t>Остаток денежных средств дома на 31.12.2015 г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</si>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</sst>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  <xf numFmtId="0" fontId="1" fillId="0" borderId="16" xfId="0" applyFont="1" applyBorder="1"/>
    <xf numFmtId="0" fontId="0" fillId="2" borderId="1" xfId="0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9" xfId="0" applyFont="1" applyBorder="1"/>
    <xf numFmtId="2" fontId="4" fillId="0" borderId="9" xfId="0" applyNumberFormat="1" applyFont="1" applyBorder="1"/>
    <xf numFmtId="0" fontId="1" fillId="2" borderId="1" xfId="0" applyFont="1" applyFill="1" applyBorder="1" applyAlignment="1">
      <alignment wrapText="1"/>
    </xf>
    <xf numFmtId="2" fontId="0" fillId="2" borderId="1" xfId="0" applyNumberForma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21" xfId="0" applyNumberFormat="1" applyBorder="1" applyAlignment="1">
      <alignment vertical="center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1" xfId="0" applyBorder="1"/>
    <xf numFmtId="0" fontId="1" fillId="0" borderId="27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wrapText="1"/>
    </xf>
    <xf numFmtId="2" fontId="0" fillId="0" borderId="3" xfId="0" applyNumberFormat="1" applyBorder="1"/>
    <xf numFmtId="2" fontId="0" fillId="0" borderId="24" xfId="0" applyNumberFormat="1" applyBorder="1"/>
    <xf numFmtId="0" fontId="0" fillId="0" borderId="28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/>
    <xf numFmtId="0" fontId="0" fillId="0" borderId="19" xfId="0" applyBorder="1"/>
    <xf numFmtId="2" fontId="0" fillId="0" borderId="22" xfId="0" applyNumberFormat="1" applyBorder="1"/>
    <xf numFmtId="2" fontId="1" fillId="0" borderId="17" xfId="0" applyNumberFormat="1" applyFont="1" applyBorder="1"/>
    <xf numFmtId="0" fontId="0" fillId="0" borderId="3" xfId="0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2" fontId="0" fillId="0" borderId="1" xfId="0" applyNumberFormat="1" applyBorder="1" applyAlignment="1"/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2" fontId="0" fillId="0" borderId="3" xfId="0" applyNumberFormat="1" applyBorder="1" applyAlignment="1"/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164" fontId="0" fillId="0" borderId="3" xfId="0" applyNumberFormat="1" applyBorder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2" fontId="0" fillId="0" borderId="26" xfId="0" applyNumberFormat="1" applyBorder="1"/>
    <xf numFmtId="2" fontId="0" fillId="0" borderId="21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18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1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D27">
            <v>310436.78999999998</v>
          </cell>
          <cell r="F27">
            <v>36129.300000000003</v>
          </cell>
          <cell r="N27">
            <v>224354.95</v>
          </cell>
          <cell r="P27">
            <v>28544.149999999998</v>
          </cell>
          <cell r="BB27">
            <v>63466.204199999993</v>
          </cell>
          <cell r="BD27">
            <v>5471.2245000000003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</sheetNames>
    <sheetDataSet>
      <sheetData sheetId="0"/>
      <sheetData sheetId="1"/>
      <sheetData sheetId="2"/>
      <sheetData sheetId="3">
        <row r="27">
          <cell r="C27">
            <v>47052.54</v>
          </cell>
          <cell r="E27">
            <v>6021.55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workbookViewId="0">
      <selection activeCell="E23" sqref="E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8" t="s">
        <v>13</v>
      </c>
      <c r="C2" s="58"/>
      <c r="D2" s="58"/>
      <c r="E2" s="58"/>
      <c r="F2" s="58"/>
    </row>
    <row r="3" spans="2:9" ht="26.25" customHeight="1" x14ac:dyDescent="0.35">
      <c r="B3" s="57" t="s">
        <v>40</v>
      </c>
      <c r="C3" s="57"/>
      <c r="D3" s="57"/>
      <c r="E3" s="57"/>
      <c r="F3" s="57"/>
      <c r="G3" s="1"/>
      <c r="H3" s="1"/>
      <c r="I3" s="1"/>
    </row>
    <row r="4" spans="2:9" ht="30" customHeight="1" thickBot="1" x14ac:dyDescent="0.25">
      <c r="B4" s="57"/>
      <c r="C4" s="57"/>
      <c r="D4" s="57"/>
      <c r="E4" s="57"/>
      <c r="F4" s="57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36</v>
      </c>
    </row>
    <row r="6" spans="2:9" x14ac:dyDescent="0.2">
      <c r="B6" s="23" t="s">
        <v>1</v>
      </c>
      <c r="C6" s="33" t="e">
        <f>#REF!</f>
        <v>#REF!</v>
      </c>
      <c r="D6" s="24" t="e">
        <f>#REF!</f>
        <v>#REF!</v>
      </c>
      <c r="E6" s="24">
        <v>9054.4699999999993</v>
      </c>
      <c r="F6" s="60" t="e">
        <f>'отчет тек. ремонт'!#REF!</f>
        <v>#REF!</v>
      </c>
    </row>
    <row r="7" spans="2:9" x14ac:dyDescent="0.2">
      <c r="B7" s="25" t="s">
        <v>27</v>
      </c>
      <c r="C7" s="32" t="e">
        <f>#REF!</f>
        <v>#REF!</v>
      </c>
      <c r="D7" s="5" t="e">
        <f>#REF!</f>
        <v>#REF!</v>
      </c>
      <c r="E7" s="5">
        <v>35618.33</v>
      </c>
      <c r="F7" s="61"/>
    </row>
    <row r="8" spans="2:9" ht="25.5" x14ac:dyDescent="0.2">
      <c r="B8" s="26" t="s">
        <v>2</v>
      </c>
      <c r="C8" s="2">
        <f>'отчет тек. ремонт'!B19</f>
        <v>18550.09</v>
      </c>
      <c r="D8" s="12">
        <f>'отчет тек. ремонт'!C19</f>
        <v>11617.56</v>
      </c>
      <c r="E8" s="2" t="e">
        <f>'отчет тек. ремонт'!#REF!</f>
        <v>#REF!</v>
      </c>
      <c r="F8" s="45" t="e">
        <f>'отчет тек. ремонт'!#REF!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44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26" t="s">
        <v>5</v>
      </c>
      <c r="C11" s="2">
        <v>0</v>
      </c>
      <c r="D11" s="2">
        <v>0</v>
      </c>
      <c r="E11" s="2">
        <v>0</v>
      </c>
      <c r="F11" s="2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26" t="s">
        <v>7</v>
      </c>
      <c r="C13" s="2" t="e">
        <f>#REF!</f>
        <v>#REF!</v>
      </c>
      <c r="D13" s="2" t="e">
        <f>#REF!</f>
        <v>#REF!</v>
      </c>
      <c r="E13" s="2">
        <v>8090.78</v>
      </c>
      <c r="F13" s="27">
        <v>0</v>
      </c>
    </row>
    <row r="14" spans="2:9" ht="25.5" x14ac:dyDescent="0.2">
      <c r="B14" s="26" t="s">
        <v>8</v>
      </c>
      <c r="C14" s="2" t="e">
        <f>#REF!</f>
        <v>#REF!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 t="e">
        <f>#REF!</f>
        <v>#REF!</v>
      </c>
      <c r="D15" s="2" t="e">
        <f>#REF!</f>
        <v>#REF!</v>
      </c>
      <c r="E15" s="2">
        <v>1300.53</v>
      </c>
      <c r="F15" s="27" t="e">
        <f>D15</f>
        <v>#REF!</v>
      </c>
    </row>
    <row r="16" spans="2:9" ht="26.25" thickBot="1" x14ac:dyDescent="0.25">
      <c r="B16" s="28" t="s">
        <v>10</v>
      </c>
      <c r="C16" s="29" t="e">
        <f>#REF!</f>
        <v>#REF!</v>
      </c>
      <c r="D16" s="29" t="e">
        <f>#REF!</f>
        <v>#REF!</v>
      </c>
      <c r="E16" s="29">
        <v>9184.7900000000009</v>
      </c>
      <c r="F16" s="30">
        <v>0</v>
      </c>
    </row>
    <row r="19" spans="2:6" ht="13.5" thickBot="1" x14ac:dyDescent="0.25">
      <c r="B19" s="62" t="s">
        <v>41</v>
      </c>
      <c r="C19" s="62"/>
      <c r="D19" s="62"/>
      <c r="E19" s="62"/>
      <c r="F19" s="62"/>
    </row>
    <row r="20" spans="2:6" ht="13.5" thickBot="1" x14ac:dyDescent="0.25">
      <c r="B20" s="10" t="s">
        <v>35</v>
      </c>
      <c r="C20" s="8">
        <v>105777.06</v>
      </c>
      <c r="D20" s="8">
        <v>83931.74</v>
      </c>
      <c r="E20" s="8">
        <v>92308.72</v>
      </c>
      <c r="F20" s="9"/>
    </row>
    <row r="25" spans="2:6" ht="19.5" customHeight="1" x14ac:dyDescent="0.2">
      <c r="B25" s="59" t="s">
        <v>15</v>
      </c>
      <c r="C25" s="59"/>
      <c r="D25" s="59"/>
      <c r="E25" s="59"/>
      <c r="F25" s="59"/>
    </row>
  </sheetData>
  <mergeCells count="5">
    <mergeCell ref="B3:F4"/>
    <mergeCell ref="B2:F2"/>
    <mergeCell ref="B25:F25"/>
    <mergeCell ref="F6:F7"/>
    <mergeCell ref="B19:F19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tabSelected="1" workbookViewId="0">
      <selection activeCell="C32" sqref="C32"/>
    </sheetView>
  </sheetViews>
  <sheetFormatPr defaultRowHeight="12.75" x14ac:dyDescent="0.2"/>
  <cols>
    <col min="1" max="1" width="28.7109375" customWidth="1"/>
    <col min="2" max="2" width="26" customWidth="1"/>
    <col min="3" max="3" width="22.7109375" customWidth="1"/>
    <col min="4" max="4" width="22" customWidth="1"/>
    <col min="8" max="8" width="17.85546875" customWidth="1"/>
  </cols>
  <sheetData>
    <row r="2" spans="1:4" ht="78" customHeight="1" x14ac:dyDescent="0.35">
      <c r="A2" s="57" t="s">
        <v>66</v>
      </c>
      <c r="B2" s="57"/>
      <c r="C2" s="57"/>
      <c r="D2" s="57"/>
    </row>
    <row r="3" spans="1:4" ht="23.25" x14ac:dyDescent="0.35">
      <c r="A3" s="14"/>
      <c r="B3" s="14"/>
      <c r="C3" s="14"/>
      <c r="D3" s="14"/>
    </row>
    <row r="4" spans="1:4" ht="13.5" thickBot="1" x14ac:dyDescent="0.25"/>
    <row r="5" spans="1:4" ht="60" customHeight="1" x14ac:dyDescent="0.2">
      <c r="A5" s="46"/>
      <c r="B5" s="49" t="s">
        <v>28</v>
      </c>
      <c r="C5" s="49" t="s">
        <v>29</v>
      </c>
      <c r="D5" s="49" t="s">
        <v>30</v>
      </c>
    </row>
    <row r="6" spans="1:4" ht="15" customHeight="1" x14ac:dyDescent="0.25">
      <c r="A6" s="63" t="s">
        <v>42</v>
      </c>
      <c r="B6" s="64"/>
      <c r="C6" s="48">
        <v>47096.24</v>
      </c>
      <c r="D6" s="48"/>
    </row>
    <row r="7" spans="1:4" ht="25.5" x14ac:dyDescent="0.2">
      <c r="A7" s="4" t="s">
        <v>37</v>
      </c>
      <c r="B7" s="50">
        <f>[1]декабрь!$D$27</f>
        <v>310436.78999999998</v>
      </c>
      <c r="C7" s="5">
        <f>[1]декабрь!$N$27</f>
        <v>224354.95</v>
      </c>
      <c r="D7" s="47">
        <v>219437.33</v>
      </c>
    </row>
    <row r="8" spans="1:4" ht="25.5" x14ac:dyDescent="0.2">
      <c r="A8" s="4" t="s">
        <v>43</v>
      </c>
      <c r="B8" s="5">
        <f>[1]декабрь!$F$27</f>
        <v>36129.300000000003</v>
      </c>
      <c r="C8" s="5">
        <f>[1]декабрь!$P$27</f>
        <v>28544.149999999998</v>
      </c>
      <c r="D8" s="47"/>
    </row>
    <row r="9" spans="1:4" ht="25.5" x14ac:dyDescent="0.2">
      <c r="A9" s="3" t="s">
        <v>31</v>
      </c>
      <c r="B9" s="2">
        <v>0</v>
      </c>
      <c r="C9" s="2">
        <v>0</v>
      </c>
      <c r="D9" s="43">
        <f>[1]декабрь!$BB$27</f>
        <v>63466.204199999993</v>
      </c>
    </row>
    <row r="10" spans="1:4" ht="39" thickBot="1" x14ac:dyDescent="0.25">
      <c r="A10" s="3" t="s">
        <v>32</v>
      </c>
      <c r="B10" s="2"/>
      <c r="C10" s="2"/>
      <c r="D10" s="43">
        <f>[1]декабрь!$BD$27</f>
        <v>5471.2245000000003</v>
      </c>
    </row>
    <row r="11" spans="1:4" ht="30.75" thickBot="1" x14ac:dyDescent="0.3">
      <c r="A11" s="42" t="s">
        <v>38</v>
      </c>
      <c r="B11" s="15">
        <f>SUM(B7:B10)</f>
        <v>346566.08999999997</v>
      </c>
      <c r="C11" s="15">
        <f>SUM(C6:C10)</f>
        <v>299995.34000000003</v>
      </c>
      <c r="D11" s="16">
        <f>SUM(D7:D10)</f>
        <v>288374.75870000001</v>
      </c>
    </row>
    <row r="12" spans="1:4" ht="15.75" customHeight="1" x14ac:dyDescent="0.2"/>
    <row r="13" spans="1:4" ht="15.75" customHeight="1" x14ac:dyDescent="0.25">
      <c r="A13" s="65" t="s">
        <v>67</v>
      </c>
      <c r="B13" s="65"/>
      <c r="C13" s="65"/>
      <c r="D13" s="52">
        <f>C11-D11</f>
        <v>11620.58130000002</v>
      </c>
    </row>
    <row r="14" spans="1:4" ht="12.75" customHeight="1" x14ac:dyDescent="0.2"/>
    <row r="17" spans="1:4" ht="15.75" customHeight="1" x14ac:dyDescent="0.25">
      <c r="A17" s="65" t="s">
        <v>46</v>
      </c>
      <c r="B17" s="65"/>
      <c r="C17" s="65"/>
      <c r="D17" s="51">
        <v>0</v>
      </c>
    </row>
    <row r="19" spans="1:4" x14ac:dyDescent="0.2">
      <c r="A19" s="17" t="s">
        <v>33</v>
      </c>
      <c r="B19" s="11">
        <v>18550.09</v>
      </c>
      <c r="C19" s="11">
        <v>11617.56</v>
      </c>
      <c r="D19" s="18">
        <v>20294.96</v>
      </c>
    </row>
    <row r="21" spans="1:4" ht="15.75" customHeight="1" x14ac:dyDescent="0.25">
      <c r="A21" s="65" t="s">
        <v>67</v>
      </c>
      <c r="B21" s="65"/>
      <c r="C21" s="65"/>
      <c r="D21" s="52">
        <f>D17+C19-D19</f>
        <v>-8677.4</v>
      </c>
    </row>
    <row r="24" spans="1:4" x14ac:dyDescent="0.2">
      <c r="A24" s="54" t="s">
        <v>65</v>
      </c>
      <c r="B24" s="54"/>
      <c r="C24" s="54"/>
      <c r="D24" s="54">
        <v>227779.21</v>
      </c>
    </row>
    <row r="26" spans="1:4" ht="12.75" customHeight="1" x14ac:dyDescent="0.2">
      <c r="A26" s="53" t="s">
        <v>68</v>
      </c>
      <c r="B26" s="53"/>
      <c r="C26" s="53"/>
      <c r="D26" s="53"/>
    </row>
  </sheetData>
  <mergeCells count="5">
    <mergeCell ref="A2:D2"/>
    <mergeCell ref="A6:B6"/>
    <mergeCell ref="A13:C13"/>
    <mergeCell ref="A21:C21"/>
    <mergeCell ref="A17:C17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B4" sqref="B4:I1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6" customWidth="1"/>
  </cols>
  <sheetData>
    <row r="1" spans="1:9" ht="93.75" customHeight="1" thickBot="1" x14ac:dyDescent="0.4">
      <c r="A1" s="72" t="s">
        <v>49</v>
      </c>
      <c r="B1" s="72"/>
      <c r="C1" s="72"/>
      <c r="D1" s="72"/>
      <c r="E1" s="72"/>
      <c r="F1" s="72"/>
      <c r="G1" s="72"/>
      <c r="H1" s="72"/>
      <c r="I1" s="72"/>
    </row>
    <row r="2" spans="1:9" ht="16.5" customHeight="1" x14ac:dyDescent="0.2">
      <c r="A2" s="73" t="s">
        <v>16</v>
      </c>
      <c r="B2" s="75" t="s">
        <v>17</v>
      </c>
      <c r="C2" s="75" t="s">
        <v>18</v>
      </c>
      <c r="D2" s="75" t="s">
        <v>19</v>
      </c>
      <c r="E2" s="75" t="s">
        <v>20</v>
      </c>
      <c r="F2" s="75" t="s">
        <v>21</v>
      </c>
      <c r="G2" s="75" t="s">
        <v>22</v>
      </c>
      <c r="H2" s="75" t="s">
        <v>23</v>
      </c>
      <c r="I2" s="77" t="s">
        <v>24</v>
      </c>
    </row>
    <row r="3" spans="1:9" ht="29.25" customHeight="1" thickBot="1" x14ac:dyDescent="0.25">
      <c r="A3" s="74"/>
      <c r="B3" s="76"/>
      <c r="C3" s="76"/>
      <c r="D3" s="76"/>
      <c r="E3" s="76"/>
      <c r="F3" s="76"/>
      <c r="G3" s="76"/>
      <c r="H3" s="76"/>
      <c r="I3" s="78"/>
    </row>
    <row r="4" spans="1:9" x14ac:dyDescent="0.2">
      <c r="A4" s="37">
        <v>1</v>
      </c>
      <c r="B4" s="41">
        <v>2015</v>
      </c>
      <c r="C4" s="35" t="s">
        <v>55</v>
      </c>
      <c r="D4" s="5" t="s">
        <v>34</v>
      </c>
      <c r="E4" s="5" t="s">
        <v>45</v>
      </c>
      <c r="F4" s="5"/>
      <c r="G4" s="5"/>
      <c r="H4" s="13"/>
      <c r="I4" s="55">
        <v>101573.92</v>
      </c>
    </row>
    <row r="5" spans="1:9" x14ac:dyDescent="0.2">
      <c r="A5" s="38">
        <v>2</v>
      </c>
      <c r="B5" s="41">
        <v>2015</v>
      </c>
      <c r="C5" s="35" t="s">
        <v>55</v>
      </c>
      <c r="D5" s="2" t="s">
        <v>50</v>
      </c>
      <c r="E5" s="2" t="s">
        <v>44</v>
      </c>
      <c r="F5" s="2"/>
      <c r="G5" s="2"/>
      <c r="H5" s="31"/>
      <c r="I5" s="56">
        <v>387.94</v>
      </c>
    </row>
    <row r="6" spans="1:9" x14ac:dyDescent="0.2">
      <c r="A6" s="38">
        <v>3</v>
      </c>
      <c r="B6" s="41">
        <v>2015</v>
      </c>
      <c r="C6" s="35" t="s">
        <v>55</v>
      </c>
      <c r="D6" s="5" t="s">
        <v>34</v>
      </c>
      <c r="E6" s="2" t="s">
        <v>51</v>
      </c>
      <c r="F6" s="2"/>
      <c r="G6" s="2"/>
      <c r="H6" s="31"/>
      <c r="I6" s="56">
        <v>191.87</v>
      </c>
    </row>
    <row r="7" spans="1:9" x14ac:dyDescent="0.2">
      <c r="A7" s="38">
        <v>4</v>
      </c>
      <c r="B7" s="41">
        <v>2015</v>
      </c>
      <c r="C7" s="35" t="s">
        <v>55</v>
      </c>
      <c r="D7" s="5" t="s">
        <v>34</v>
      </c>
      <c r="E7" s="21" t="s">
        <v>52</v>
      </c>
      <c r="F7" s="2"/>
      <c r="G7" s="2"/>
      <c r="H7" s="31"/>
      <c r="I7" s="22">
        <v>440.88</v>
      </c>
    </row>
    <row r="8" spans="1:9" ht="25.5" x14ac:dyDescent="0.2">
      <c r="A8" s="38"/>
      <c r="B8" s="41"/>
      <c r="C8" s="35"/>
      <c r="D8" s="5" t="s">
        <v>62</v>
      </c>
      <c r="E8" s="21" t="s">
        <v>61</v>
      </c>
      <c r="F8" s="2"/>
      <c r="G8" s="2"/>
      <c r="H8" s="31"/>
      <c r="I8" s="22">
        <v>2535.37</v>
      </c>
    </row>
    <row r="9" spans="1:9" x14ac:dyDescent="0.2">
      <c r="A9" s="38"/>
      <c r="B9" s="41"/>
      <c r="C9" s="35"/>
      <c r="D9" s="5"/>
      <c r="E9" s="21" t="s">
        <v>63</v>
      </c>
      <c r="F9" s="2"/>
      <c r="G9" s="2"/>
      <c r="H9" s="31"/>
      <c r="I9" s="22">
        <v>3000</v>
      </c>
    </row>
    <row r="10" spans="1:9" x14ac:dyDescent="0.2">
      <c r="A10" s="38"/>
      <c r="B10" s="41"/>
      <c r="C10" s="35"/>
      <c r="D10" s="5"/>
      <c r="E10" s="21" t="s">
        <v>39</v>
      </c>
      <c r="F10" s="2"/>
      <c r="G10" s="2"/>
      <c r="H10" s="31" t="s">
        <v>64</v>
      </c>
      <c r="I10" s="22">
        <v>3820.89</v>
      </c>
    </row>
    <row r="11" spans="1:9" x14ac:dyDescent="0.2">
      <c r="A11" s="38">
        <v>5</v>
      </c>
      <c r="B11" s="41">
        <v>2015</v>
      </c>
      <c r="C11" s="35" t="s">
        <v>55</v>
      </c>
      <c r="D11" s="5"/>
      <c r="E11" s="21" t="s">
        <v>60</v>
      </c>
      <c r="F11" s="2"/>
      <c r="G11" s="2"/>
      <c r="H11" s="31"/>
      <c r="I11" s="22">
        <v>44574</v>
      </c>
    </row>
    <row r="12" spans="1:9" x14ac:dyDescent="0.2">
      <c r="A12" s="38">
        <v>6</v>
      </c>
      <c r="B12" s="41">
        <v>2015</v>
      </c>
      <c r="C12" s="35" t="s">
        <v>55</v>
      </c>
      <c r="D12" s="20" t="s">
        <v>53</v>
      </c>
      <c r="E12" s="21" t="s">
        <v>54</v>
      </c>
      <c r="F12" s="2"/>
      <c r="G12" s="2"/>
      <c r="H12" s="31"/>
      <c r="I12" s="22">
        <v>10415.61</v>
      </c>
    </row>
    <row r="13" spans="1:9" hidden="1" x14ac:dyDescent="0.2">
      <c r="A13" s="38">
        <v>6</v>
      </c>
      <c r="B13" s="41">
        <v>2015</v>
      </c>
      <c r="C13" s="36"/>
      <c r="D13" s="20"/>
      <c r="E13" s="21"/>
      <c r="F13" s="2"/>
      <c r="G13" s="2"/>
      <c r="H13" s="31"/>
      <c r="I13" s="22"/>
    </row>
    <row r="14" spans="1:9" hidden="1" x14ac:dyDescent="0.2">
      <c r="A14" s="38">
        <v>7</v>
      </c>
      <c r="B14" s="41">
        <v>2015</v>
      </c>
      <c r="C14" s="36"/>
      <c r="D14" s="20"/>
      <c r="E14" s="21"/>
      <c r="F14" s="2"/>
      <c r="G14" s="2"/>
      <c r="H14" s="31"/>
      <c r="I14" s="22"/>
    </row>
    <row r="15" spans="1:9" hidden="1" x14ac:dyDescent="0.2">
      <c r="A15" s="38">
        <v>8</v>
      </c>
      <c r="B15" s="41">
        <v>2015</v>
      </c>
      <c r="C15" s="36"/>
      <c r="D15" s="20"/>
      <c r="E15" s="21"/>
      <c r="F15" s="2"/>
      <c r="G15" s="2"/>
      <c r="H15" s="31"/>
      <c r="I15" s="22"/>
    </row>
    <row r="16" spans="1:9" hidden="1" x14ac:dyDescent="0.2">
      <c r="A16" s="38">
        <v>9</v>
      </c>
      <c r="B16" s="41">
        <v>2015</v>
      </c>
      <c r="C16" s="36"/>
      <c r="D16" s="2"/>
      <c r="E16" s="2"/>
      <c r="F16" s="2"/>
      <c r="G16" s="2"/>
      <c r="H16" s="31"/>
      <c r="I16" s="27"/>
    </row>
    <row r="17" spans="1:9" hidden="1" x14ac:dyDescent="0.2">
      <c r="A17" s="38">
        <v>10</v>
      </c>
      <c r="B17" s="41">
        <v>2015</v>
      </c>
      <c r="C17" s="19"/>
      <c r="D17" s="20"/>
      <c r="E17" s="21"/>
      <c r="F17" s="2"/>
      <c r="G17" s="2"/>
      <c r="H17" s="31"/>
      <c r="I17" s="22"/>
    </row>
    <row r="18" spans="1:9" hidden="1" x14ac:dyDescent="0.2">
      <c r="A18" s="38"/>
      <c r="B18" s="34"/>
      <c r="C18" s="19"/>
      <c r="D18" s="20"/>
      <c r="E18" s="21"/>
      <c r="F18" s="2"/>
      <c r="G18" s="2"/>
      <c r="H18" s="31"/>
      <c r="I18" s="22"/>
    </row>
    <row r="19" spans="1:9" hidden="1" x14ac:dyDescent="0.2">
      <c r="A19" s="38"/>
      <c r="B19" s="34"/>
      <c r="C19" s="19"/>
      <c r="D19" s="20"/>
      <c r="E19" s="21"/>
      <c r="F19" s="2"/>
      <c r="G19" s="2"/>
      <c r="H19" s="31"/>
      <c r="I19" s="22"/>
    </row>
    <row r="20" spans="1:9" hidden="1" x14ac:dyDescent="0.2">
      <c r="A20" s="38"/>
      <c r="B20" s="34"/>
      <c r="C20" s="19"/>
      <c r="D20" s="20"/>
      <c r="E20" s="21"/>
      <c r="F20" s="2"/>
      <c r="G20" s="2"/>
      <c r="H20" s="31"/>
      <c r="I20" s="22"/>
    </row>
    <row r="21" spans="1:9" hidden="1" x14ac:dyDescent="0.2">
      <c r="A21" s="38"/>
      <c r="B21" s="34"/>
      <c r="C21" s="19"/>
      <c r="D21" s="20"/>
      <c r="E21" s="21"/>
      <c r="F21" s="2"/>
      <c r="G21" s="2"/>
      <c r="H21" s="31"/>
      <c r="I21" s="22"/>
    </row>
    <row r="22" spans="1:9" hidden="1" x14ac:dyDescent="0.2">
      <c r="A22" s="38"/>
      <c r="B22" s="5"/>
      <c r="C22" s="2"/>
      <c r="D22" s="2"/>
      <c r="E22" s="2"/>
      <c r="F22" s="2"/>
      <c r="G22" s="2"/>
      <c r="H22" s="31"/>
      <c r="I22" s="27"/>
    </row>
    <row r="23" spans="1:9" hidden="1" x14ac:dyDescent="0.2">
      <c r="A23" s="38"/>
      <c r="B23" s="2"/>
      <c r="C23" s="2"/>
      <c r="D23" s="2"/>
      <c r="E23" s="2"/>
      <c r="F23" s="2"/>
      <c r="G23" s="2"/>
      <c r="H23" s="2"/>
      <c r="I23" s="27"/>
    </row>
    <row r="24" spans="1:9" hidden="1" x14ac:dyDescent="0.2">
      <c r="A24" s="38"/>
      <c r="B24" s="2"/>
      <c r="C24" s="2"/>
      <c r="D24" s="2"/>
      <c r="E24" s="2"/>
      <c r="F24" s="2"/>
      <c r="G24" s="2"/>
      <c r="H24" s="2"/>
      <c r="I24" s="27"/>
    </row>
    <row r="25" spans="1:9" hidden="1" x14ac:dyDescent="0.2">
      <c r="A25" s="38"/>
      <c r="B25" s="2"/>
      <c r="C25" s="2"/>
      <c r="D25" s="2"/>
      <c r="E25" s="2"/>
      <c r="F25" s="2"/>
      <c r="G25" s="2"/>
      <c r="H25" s="2"/>
      <c r="I25" s="27"/>
    </row>
    <row r="26" spans="1:9" ht="13.5" thickBot="1" x14ac:dyDescent="0.25">
      <c r="A26" s="66" t="s">
        <v>25</v>
      </c>
      <c r="B26" s="67"/>
      <c r="C26" s="67"/>
      <c r="D26" s="67"/>
      <c r="E26" s="67"/>
      <c r="F26" s="67"/>
      <c r="G26" s="67"/>
      <c r="H26" s="68"/>
      <c r="I26" s="39"/>
    </row>
    <row r="27" spans="1:9" ht="15.75" thickBot="1" x14ac:dyDescent="0.3">
      <c r="A27" s="69" t="s">
        <v>26</v>
      </c>
      <c r="B27" s="70"/>
      <c r="C27" s="70"/>
      <c r="D27" s="70"/>
      <c r="E27" s="70"/>
      <c r="F27" s="70"/>
      <c r="G27" s="70"/>
      <c r="H27" s="71"/>
      <c r="I27" s="40">
        <f>SUM(I4:I26)</f>
        <v>166940.47999999998</v>
      </c>
    </row>
    <row r="30" spans="1:9" ht="12.75" customHeight="1" x14ac:dyDescent="0.2">
      <c r="A30" s="53" t="s">
        <v>47</v>
      </c>
      <c r="B30" s="53"/>
      <c r="C30" s="53"/>
      <c r="D30" s="53"/>
      <c r="E30" s="53"/>
    </row>
  </sheetData>
  <mergeCells count="12">
    <mergeCell ref="A26:H26"/>
    <mergeCell ref="A27:H27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workbookViewId="0">
      <selection activeCell="F16" sqref="F16"/>
    </sheetView>
  </sheetViews>
  <sheetFormatPr defaultRowHeight="12.75" x14ac:dyDescent="0.2"/>
  <cols>
    <col min="1" max="1" width="28.7109375" customWidth="1"/>
    <col min="2" max="2" width="26" customWidth="1"/>
    <col min="3" max="3" width="22.7109375" customWidth="1"/>
    <col min="4" max="4" width="22" customWidth="1"/>
  </cols>
  <sheetData>
    <row r="2" spans="1:4" ht="108" customHeight="1" x14ac:dyDescent="0.35">
      <c r="A2" s="57" t="s">
        <v>57</v>
      </c>
      <c r="B2" s="57"/>
      <c r="C2" s="57"/>
      <c r="D2" s="57"/>
    </row>
    <row r="3" spans="1:4" ht="23.25" x14ac:dyDescent="0.35">
      <c r="A3" s="14"/>
      <c r="B3" s="14"/>
      <c r="C3" s="14"/>
      <c r="D3" s="14"/>
    </row>
    <row r="4" spans="1:4" ht="13.5" thickBot="1" x14ac:dyDescent="0.25"/>
    <row r="5" spans="1:4" ht="60" customHeight="1" x14ac:dyDescent="0.2">
      <c r="A5" s="46"/>
      <c r="B5" s="49" t="s">
        <v>28</v>
      </c>
      <c r="C5" s="49" t="s">
        <v>29</v>
      </c>
      <c r="D5" s="49" t="s">
        <v>30</v>
      </c>
    </row>
    <row r="6" spans="1:4" ht="15" customHeight="1" x14ac:dyDescent="0.25">
      <c r="A6" s="63" t="s">
        <v>56</v>
      </c>
      <c r="B6" s="64"/>
      <c r="C6" s="48">
        <v>99308.99</v>
      </c>
      <c r="D6" s="48"/>
    </row>
    <row r="7" spans="1:4" ht="25.5" x14ac:dyDescent="0.2">
      <c r="A7" s="4" t="s">
        <v>37</v>
      </c>
      <c r="B7" s="50">
        <f>[2]сентябрь!$C$27</f>
        <v>47052.54</v>
      </c>
      <c r="C7" s="5"/>
      <c r="D7" s="47">
        <f>'расход по дому ТР 15 (2)'!I27</f>
        <v>166940.47999999998</v>
      </c>
    </row>
    <row r="8" spans="1:4" ht="25.5" x14ac:dyDescent="0.2">
      <c r="A8" s="4" t="s">
        <v>43</v>
      </c>
      <c r="B8" s="5">
        <f>[2]сентябрь!$E$27</f>
        <v>6021.55</v>
      </c>
      <c r="C8" s="5"/>
      <c r="D8" s="47"/>
    </row>
    <row r="9" spans="1:4" ht="25.5" x14ac:dyDescent="0.2">
      <c r="A9" s="3" t="s">
        <v>31</v>
      </c>
      <c r="B9" s="2">
        <v>0</v>
      </c>
      <c r="C9" s="2">
        <v>0</v>
      </c>
      <c r="D9" s="43" t="e">
        <f>#REF!*1.74</f>
        <v>#REF!</v>
      </c>
    </row>
    <row r="10" spans="1:4" ht="39" thickBot="1" x14ac:dyDescent="0.25">
      <c r="A10" s="3" t="s">
        <v>32</v>
      </c>
      <c r="B10" s="2"/>
      <c r="C10" s="2"/>
      <c r="D10" s="43" t="e">
        <f>#REF!*0.15</f>
        <v>#REF!</v>
      </c>
    </row>
    <row r="11" spans="1:4" ht="30.75" thickBot="1" x14ac:dyDescent="0.3">
      <c r="A11" s="42" t="s">
        <v>38</v>
      </c>
      <c r="B11" s="15">
        <f>SUM(B7:B10)</f>
        <v>53074.090000000004</v>
      </c>
      <c r="C11" s="15">
        <f>SUM(C6:C10)</f>
        <v>99308.99</v>
      </c>
      <c r="D11" s="16" t="e">
        <f>SUM(D6:D10)</f>
        <v>#REF!</v>
      </c>
    </row>
    <row r="12" spans="1:4" ht="15.75" customHeight="1" x14ac:dyDescent="0.2"/>
    <row r="13" spans="1:4" ht="15.75" customHeight="1" x14ac:dyDescent="0.25">
      <c r="A13" s="65" t="s">
        <v>58</v>
      </c>
      <c r="B13" s="65"/>
      <c r="C13" s="65"/>
      <c r="D13" s="52" t="e">
        <f>C11-D11</f>
        <v>#REF!</v>
      </c>
    </row>
    <row r="14" spans="1:4" ht="12.75" customHeight="1" x14ac:dyDescent="0.2"/>
    <row r="17" spans="1:4" ht="15.75" customHeight="1" x14ac:dyDescent="0.25">
      <c r="A17" s="65" t="s">
        <v>59</v>
      </c>
      <c r="B17" s="65"/>
      <c r="C17" s="65"/>
      <c r="D17" s="51">
        <v>7105.7</v>
      </c>
    </row>
    <row r="19" spans="1:4" x14ac:dyDescent="0.2">
      <c r="A19" s="17" t="s">
        <v>33</v>
      </c>
      <c r="B19" s="11">
        <v>3126.41</v>
      </c>
      <c r="C19" s="11">
        <v>0</v>
      </c>
      <c r="D19" s="18">
        <v>0</v>
      </c>
    </row>
    <row r="21" spans="1:4" ht="15.75" customHeight="1" x14ac:dyDescent="0.25">
      <c r="A21" s="65" t="s">
        <v>58</v>
      </c>
      <c r="B21" s="65"/>
      <c r="C21" s="65"/>
      <c r="D21" s="52">
        <f>D17+C19-D19</f>
        <v>7105.7</v>
      </c>
    </row>
    <row r="24" spans="1:4" hidden="1" x14ac:dyDescent="0.2">
      <c r="A24" s="54" t="s">
        <v>48</v>
      </c>
      <c r="B24" s="54"/>
      <c r="C24" s="54"/>
      <c r="D24" s="54">
        <v>143218.34</v>
      </c>
    </row>
    <row r="26" spans="1:4" ht="12.75" customHeight="1" x14ac:dyDescent="0.2">
      <c r="A26" s="53" t="s">
        <v>47</v>
      </c>
      <c r="B26" s="53"/>
      <c r="C26" s="53"/>
      <c r="D26" s="53"/>
    </row>
  </sheetData>
  <mergeCells count="5">
    <mergeCell ref="A2:D2"/>
    <mergeCell ref="A6:B6"/>
    <mergeCell ref="A13:C13"/>
    <mergeCell ref="A17:C17"/>
    <mergeCell ref="A21:C2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по дому ТР 15 (2)</vt:lpstr>
      <vt:lpstr>отчет тек. ремонт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2016-01-26T07:10:22Z</cp:lastPrinted>
  <dcterms:created xsi:type="dcterms:W3CDTF">2015-02-24T21:57:31Z</dcterms:created>
  <dcterms:modified xsi:type="dcterms:W3CDTF">2016-02-23T14:04:38Z</dcterms:modified>
</cp:coreProperties>
</file>