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расход по дому ТР 15" sheetId="2" r:id="rId1"/>
    <sheet name="отчет сод. жилья" sheetId="5" state="hidden" r:id="rId2"/>
    <sheet name="расход по дому ТО" sheetId="6" state="hidden" r:id="rId3"/>
    <sheet name="Лист1" sheetId="7" state="hidden" r:id="rId4"/>
    <sheet name="Лист2" sheetId="8" state="hidden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G32" i="2" l="1"/>
  <c r="D10" i="5" l="1"/>
  <c r="D9" i="5"/>
  <c r="E14" i="5" l="1"/>
  <c r="I23" i="6" l="1"/>
  <c r="I24" i="6" s="1"/>
  <c r="D8" i="5" s="1"/>
  <c r="D14" i="5" s="1"/>
  <c r="C22" i="5" l="1"/>
  <c r="B22" i="5"/>
  <c r="G24" i="5"/>
  <c r="C8" i="5" l="1"/>
  <c r="B8" i="5"/>
  <c r="B14" i="5" s="1"/>
  <c r="G22" i="5" l="1"/>
  <c r="C14" i="5"/>
  <c r="G33" i="2" l="1"/>
  <c r="G16" i="5"/>
  <c r="G8" i="5"/>
  <c r="G14" i="5" s="1"/>
</calcChain>
</file>

<file path=xl/sharedStrings.xml><?xml version="1.0" encoding="utf-8"?>
<sst xmlns="http://schemas.openxmlformats.org/spreadsheetml/2006/main" count="125" uniqueCount="89">
  <si>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</si>
  <si>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</si>
  <si>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</si>
  <si>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</si>
  <si>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</si>
  <si>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</si>
  <si>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</si>
  <si>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</si>
  <si>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</si>
  <si>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</si>
  <si>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</si>
  <si>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</si>
  <si>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</si>
  <si>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</si>
  <si>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</si>
  <si>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</si>
  <si>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</si>
  <si>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</si>
  <si>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</si>
  <si>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</si>
  <si>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</si>
  <si>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</si>
  <si>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</si>
  <si>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</si>
  <si>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</si>
  <si>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</si>
  <si>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</si>
  <si>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</si>
  <si>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</si>
  <si>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</si>
  <si>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ул.Москатова, 3</t>
  </si>
  <si>
    <t>Остаток денежных средств дома на 01.06.2015 г</t>
  </si>
  <si>
    <t>июнь</t>
  </si>
  <si>
    <t>подъезд №1 этаж №2, 7, подвал</t>
  </si>
  <si>
    <t>Ремонт электрооборудования</t>
  </si>
  <si>
    <t>Ремонт теплообменника ф 89 мм , L-2 м/п 5 секц.</t>
  </si>
  <si>
    <t>Демонтаж и монтаж калачей т/ обмен-4 шт. Прочистка трубок т/об. И калачей. Ревизия задвижек ф 80 мм-1 шт. Ревизия кранов ф 15 мм-2 шт. Смена резин. Прокладок на фланцевых соед. Ф 80 мм-10 шт.</t>
  </si>
  <si>
    <t xml:space="preserve"> Объем выполненных  работ</t>
  </si>
  <si>
    <t>Ремонт ввода и внутридомовой системы ЦО</t>
  </si>
  <si>
    <t>Ревизия задвижек ф 80 мм-2 шт. Установка и снятие заглушек ф 80 мм -4 шт. с изготовлением. Смена резин резин. прокладок на фланец соед ф 80 мм-6 шт. Прочистка и промывка врезок под КИП ф 15 мм -4 вр. Сборники ф 15 мм -4 шт. Ревизия кранов ф 20 мм-8 шт.</t>
  </si>
  <si>
    <t>Гидравлическое испытание внутридомовой системы ЦО</t>
  </si>
  <si>
    <t>1706 м/п</t>
  </si>
  <si>
    <t>Гидравлическое испытание ввода управления ЦО</t>
  </si>
  <si>
    <t>ф 80мм-200 м/п</t>
  </si>
  <si>
    <t>Гидравлическое испытание теплообменника ф 89 мм, L-2 м/п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</si>
  <si>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</si>
  <si>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</si>
  <si>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3</t>
  </si>
  <si>
    <t>Остаток денежных средств дома на 31.07.2015 г</t>
  </si>
  <si>
    <t>июль</t>
  </si>
  <si>
    <t>ремонт мягкой кровли,вентканала,ливневки</t>
  </si>
  <si>
    <t>техэтаж</t>
  </si>
  <si>
    <t>смена труб ливневки</t>
  </si>
  <si>
    <t>труба ст. ф 76мм-1,5м/п, Отвод ст. ф 76 мм-1 шт. ,Кран шаровой ф 15 мм- 2 шт.</t>
  </si>
  <si>
    <t>подъезд №1</t>
  </si>
  <si>
    <t>устройство аншлага (информационная табличка)</t>
  </si>
  <si>
    <t>ремонт щита этажного и подъездного электроосвещения</t>
  </si>
  <si>
    <t>август</t>
  </si>
  <si>
    <t>подвал</t>
  </si>
  <si>
    <t>ремонт ГВСи ХВС</t>
  </si>
  <si>
    <t>1 м/п</t>
  </si>
  <si>
    <t>кв.37</t>
  </si>
  <si>
    <t>ремонт системы ЦО</t>
  </si>
  <si>
    <t>подключение насоса</t>
  </si>
  <si>
    <t>сентябрь</t>
  </si>
  <si>
    <t>кв.8,6</t>
  </si>
  <si>
    <t>ремонт щита этажного</t>
  </si>
  <si>
    <t>октябрь</t>
  </si>
  <si>
    <t>осенний осмотр</t>
  </si>
  <si>
    <t>очистка и дезинсекция подвального помещения</t>
  </si>
  <si>
    <t>дезинцекция 261,м2; очистка 216,7 м2</t>
  </si>
  <si>
    <t>подвал,кв. 1,39,45,50</t>
  </si>
  <si>
    <t>частичная смена труб стояков ЦО</t>
  </si>
  <si>
    <t>9 м/п</t>
  </si>
  <si>
    <t>запуск системы ЦО</t>
  </si>
  <si>
    <t>ноябрь</t>
  </si>
  <si>
    <t>ремонтные работы на теплообменнике</t>
  </si>
  <si>
    <t>кв.26</t>
  </si>
  <si>
    <t>устранение засора труб КНС</t>
  </si>
  <si>
    <t>5 м/п</t>
  </si>
  <si>
    <t>кв.41 (кухня)</t>
  </si>
  <si>
    <t>смена труб ЦО</t>
  </si>
  <si>
    <t>декабрь</t>
  </si>
  <si>
    <t>кв.12</t>
  </si>
  <si>
    <t>3 м/п</t>
  </si>
  <si>
    <t>подъезд 1 этаж 4</t>
  </si>
  <si>
    <t>ремонт электроосвещения в подъезде</t>
  </si>
  <si>
    <t xml:space="preserve">Информация о выполненных работах по статье "Содержание и Ремонт жилья" по адресу ул. Москатова, 3 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</si>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</sst>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2" xfId="0" applyFill="1" applyBorder="1"/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17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7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vertical="center"/>
    </xf>
    <xf numFmtId="165" fontId="3" fillId="0" borderId="10" xfId="0" applyNumberFormat="1" applyFont="1" applyBorder="1" applyAlignment="1"/>
    <xf numFmtId="165" fontId="3" fillId="0" borderId="14" xfId="0" applyNumberFormat="1" applyFont="1" applyBorder="1" applyAlignment="1"/>
    <xf numFmtId="2" fontId="3" fillId="0" borderId="18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7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18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D30">
            <v>131065.62000000002</v>
          </cell>
          <cell r="AJ30">
            <v>2400.36105</v>
          </cell>
          <cell r="AL30">
            <v>810.02909999999997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E39" sqref="E39"/>
    </sheetView>
  </sheetViews>
  <sheetFormatPr defaultRowHeight="12.75" x14ac:dyDescent="0.2"/>
  <cols>
    <col min="1" max="1" width="4.5703125" customWidth="1"/>
    <col min="4" max="4" width="20.42578125" customWidth="1"/>
    <col min="5" max="5" width="29.42578125" customWidth="1"/>
    <col min="6" max="6" width="43.42578125" customWidth="1"/>
    <col min="7" max="7" width="11.28515625" customWidth="1"/>
  </cols>
  <sheetData>
    <row r="1" spans="1:7" ht="93.75" customHeight="1" thickBot="1" x14ac:dyDescent="0.4">
      <c r="A1" s="56" t="s">
        <v>87</v>
      </c>
      <c r="B1" s="56"/>
      <c r="C1" s="56"/>
      <c r="D1" s="56"/>
      <c r="E1" s="56"/>
      <c r="F1" s="56"/>
      <c r="G1" s="56"/>
    </row>
    <row r="2" spans="1:7" ht="16.5" customHeight="1" x14ac:dyDescent="0.2">
      <c r="A2" s="57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59" t="s">
        <v>6</v>
      </c>
    </row>
    <row r="3" spans="1:7" ht="29.25" customHeight="1" x14ac:dyDescent="0.2">
      <c r="A3" s="58"/>
      <c r="B3" s="60"/>
      <c r="C3" s="60"/>
      <c r="D3" s="60"/>
      <c r="E3" s="60"/>
      <c r="F3" s="60"/>
      <c r="G3" s="60"/>
    </row>
    <row r="4" spans="1:7" ht="25.5" x14ac:dyDescent="0.2">
      <c r="A4" s="45">
        <v>1</v>
      </c>
      <c r="B4" s="45">
        <v>2015</v>
      </c>
      <c r="C4" s="45" t="s">
        <v>32</v>
      </c>
      <c r="D4" s="46" t="s">
        <v>33</v>
      </c>
      <c r="E4" s="45" t="s">
        <v>34</v>
      </c>
      <c r="F4" s="46"/>
      <c r="G4" s="45">
        <v>1627.77</v>
      </c>
    </row>
    <row r="5" spans="1:7" ht="63.75" x14ac:dyDescent="0.2">
      <c r="A5" s="45">
        <v>2</v>
      </c>
      <c r="B5" s="45">
        <v>2015</v>
      </c>
      <c r="C5" s="45" t="s">
        <v>32</v>
      </c>
      <c r="D5" s="45"/>
      <c r="E5" s="46" t="s">
        <v>35</v>
      </c>
      <c r="F5" s="46" t="s">
        <v>36</v>
      </c>
      <c r="G5" s="45">
        <v>25190.19</v>
      </c>
    </row>
    <row r="6" spans="1:7" ht="76.5" x14ac:dyDescent="0.2">
      <c r="A6" s="45">
        <v>3</v>
      </c>
      <c r="B6" s="44">
        <v>2015</v>
      </c>
      <c r="C6" s="45" t="s">
        <v>32</v>
      </c>
      <c r="D6" s="45"/>
      <c r="E6" s="46" t="s">
        <v>38</v>
      </c>
      <c r="F6" s="46" t="s">
        <v>39</v>
      </c>
      <c r="G6" s="47">
        <v>12682.71</v>
      </c>
    </row>
    <row r="7" spans="1:7" ht="25.5" x14ac:dyDescent="0.2">
      <c r="A7" s="45">
        <v>4</v>
      </c>
      <c r="B7" s="44">
        <v>2015</v>
      </c>
      <c r="C7" s="45" t="s">
        <v>32</v>
      </c>
      <c r="D7" s="45"/>
      <c r="E7" s="46" t="s">
        <v>40</v>
      </c>
      <c r="F7" s="46" t="s">
        <v>41</v>
      </c>
      <c r="G7" s="47">
        <v>33579.379999999997</v>
      </c>
    </row>
    <row r="8" spans="1:7" ht="25.5" x14ac:dyDescent="0.2">
      <c r="A8" s="45">
        <v>5</v>
      </c>
      <c r="B8" s="44">
        <v>2015</v>
      </c>
      <c r="C8" s="45" t="s">
        <v>32</v>
      </c>
      <c r="D8" s="45"/>
      <c r="E8" s="46" t="s">
        <v>42</v>
      </c>
      <c r="F8" s="46" t="s">
        <v>43</v>
      </c>
      <c r="G8" s="47">
        <v>3514.9</v>
      </c>
    </row>
    <row r="9" spans="1:7" ht="25.5" x14ac:dyDescent="0.2">
      <c r="A9" s="45">
        <v>6</v>
      </c>
      <c r="B9" s="44">
        <v>2015</v>
      </c>
      <c r="C9" s="45" t="s">
        <v>32</v>
      </c>
      <c r="D9" s="45"/>
      <c r="E9" s="46" t="s">
        <v>44</v>
      </c>
      <c r="F9" s="46"/>
      <c r="G9" s="47">
        <v>948.83</v>
      </c>
    </row>
    <row r="10" spans="1:7" ht="25.5" x14ac:dyDescent="0.2">
      <c r="A10" s="45">
        <v>7</v>
      </c>
      <c r="B10" s="44">
        <v>2015</v>
      </c>
      <c r="C10" s="45" t="s">
        <v>49</v>
      </c>
      <c r="D10" s="45"/>
      <c r="E10" s="46" t="s">
        <v>50</v>
      </c>
      <c r="F10" s="46">
        <v>160.85</v>
      </c>
      <c r="G10" s="45">
        <v>66194.87</v>
      </c>
    </row>
    <row r="11" spans="1:7" ht="25.5" x14ac:dyDescent="0.2">
      <c r="A11" s="45">
        <v>8</v>
      </c>
      <c r="B11" s="44">
        <v>2015</v>
      </c>
      <c r="C11" s="45" t="s">
        <v>49</v>
      </c>
      <c r="D11" s="45" t="s">
        <v>51</v>
      </c>
      <c r="E11" s="46" t="s">
        <v>52</v>
      </c>
      <c r="F11" s="46" t="s">
        <v>53</v>
      </c>
      <c r="G11" s="45">
        <v>1736.63</v>
      </c>
    </row>
    <row r="12" spans="1:7" ht="25.5" x14ac:dyDescent="0.2">
      <c r="A12" s="45">
        <v>9</v>
      </c>
      <c r="B12" s="44">
        <v>2015</v>
      </c>
      <c r="C12" s="45" t="s">
        <v>49</v>
      </c>
      <c r="D12" s="45" t="s">
        <v>54</v>
      </c>
      <c r="E12" s="46" t="s">
        <v>55</v>
      </c>
      <c r="F12" s="46">
        <v>1</v>
      </c>
      <c r="G12" s="45">
        <v>824.13</v>
      </c>
    </row>
    <row r="13" spans="1:7" ht="25.5" x14ac:dyDescent="0.2">
      <c r="A13" s="45">
        <v>10</v>
      </c>
      <c r="B13" s="44">
        <v>2015</v>
      </c>
      <c r="C13" s="45" t="s">
        <v>49</v>
      </c>
      <c r="D13" s="45"/>
      <c r="E13" s="46" t="s">
        <v>56</v>
      </c>
      <c r="F13" s="46"/>
      <c r="G13" s="45">
        <v>1826.29</v>
      </c>
    </row>
    <row r="14" spans="1:7" hidden="1" x14ac:dyDescent="0.2">
      <c r="A14" s="45"/>
      <c r="B14" s="45"/>
      <c r="C14" s="45"/>
      <c r="D14" s="45"/>
      <c r="E14" s="46"/>
      <c r="F14" s="45"/>
      <c r="G14" s="45"/>
    </row>
    <row r="15" spans="1:7" hidden="1" x14ac:dyDescent="0.2">
      <c r="A15" s="45"/>
      <c r="B15" s="45"/>
      <c r="C15" s="45"/>
      <c r="D15" s="45"/>
      <c r="E15" s="45"/>
      <c r="F15" s="45"/>
      <c r="G15" s="45"/>
    </row>
    <row r="16" spans="1:7" hidden="1" x14ac:dyDescent="0.2">
      <c r="A16" s="45"/>
      <c r="B16" s="45"/>
      <c r="C16" s="45"/>
      <c r="D16" s="45"/>
      <c r="E16" s="45"/>
      <c r="F16" s="45"/>
      <c r="G16" s="45"/>
    </row>
    <row r="17" spans="1:7" hidden="1" x14ac:dyDescent="0.2">
      <c r="A17" s="45"/>
      <c r="B17" s="45"/>
      <c r="C17" s="45"/>
      <c r="D17" s="45"/>
      <c r="E17" s="45"/>
      <c r="F17" s="45"/>
      <c r="G17" s="45"/>
    </row>
    <row r="18" spans="1:7" x14ac:dyDescent="0.2">
      <c r="A18" s="45">
        <v>11</v>
      </c>
      <c r="B18" s="44">
        <v>2015</v>
      </c>
      <c r="C18" s="45" t="s">
        <v>57</v>
      </c>
      <c r="D18" s="45" t="s">
        <v>58</v>
      </c>
      <c r="E18" s="45" t="s">
        <v>59</v>
      </c>
      <c r="F18" s="45" t="s">
        <v>60</v>
      </c>
      <c r="G18" s="45">
        <v>13044.68</v>
      </c>
    </row>
    <row r="19" spans="1:7" x14ac:dyDescent="0.2">
      <c r="A19" s="45">
        <v>12</v>
      </c>
      <c r="B19" s="44">
        <v>2015</v>
      </c>
      <c r="C19" s="45" t="s">
        <v>57</v>
      </c>
      <c r="D19" s="45" t="s">
        <v>61</v>
      </c>
      <c r="E19" s="45" t="s">
        <v>62</v>
      </c>
      <c r="F19" s="45"/>
      <c r="G19" s="48">
        <v>2799.6</v>
      </c>
    </row>
    <row r="20" spans="1:7" x14ac:dyDescent="0.2">
      <c r="A20" s="45">
        <v>13</v>
      </c>
      <c r="B20" s="44">
        <v>2015</v>
      </c>
      <c r="C20" s="45" t="s">
        <v>57</v>
      </c>
      <c r="D20" s="45"/>
      <c r="E20" s="45" t="s">
        <v>63</v>
      </c>
      <c r="F20" s="45"/>
      <c r="G20" s="45">
        <v>471.66</v>
      </c>
    </row>
    <row r="21" spans="1:7" x14ac:dyDescent="0.2">
      <c r="A21" s="45">
        <v>14</v>
      </c>
      <c r="B21" s="44">
        <v>2015</v>
      </c>
      <c r="C21" s="45" t="s">
        <v>64</v>
      </c>
      <c r="D21" s="45" t="s">
        <v>65</v>
      </c>
      <c r="E21" s="45" t="s">
        <v>66</v>
      </c>
      <c r="F21" s="45"/>
      <c r="G21" s="45">
        <v>898.38</v>
      </c>
    </row>
    <row r="22" spans="1:7" x14ac:dyDescent="0.2">
      <c r="A22" s="45">
        <v>15</v>
      </c>
      <c r="B22" s="44">
        <v>2015</v>
      </c>
      <c r="C22" s="45" t="s">
        <v>67</v>
      </c>
      <c r="D22" s="45"/>
      <c r="E22" s="45" t="s">
        <v>68</v>
      </c>
      <c r="F22" s="45"/>
      <c r="G22" s="48">
        <v>3000</v>
      </c>
    </row>
    <row r="23" spans="1:7" ht="25.5" x14ac:dyDescent="0.2">
      <c r="A23" s="45">
        <v>16</v>
      </c>
      <c r="B23" s="44">
        <v>2015</v>
      </c>
      <c r="C23" s="45" t="s">
        <v>67</v>
      </c>
      <c r="D23" s="45" t="s">
        <v>58</v>
      </c>
      <c r="E23" s="46" t="s">
        <v>69</v>
      </c>
      <c r="F23" s="45" t="s">
        <v>70</v>
      </c>
      <c r="G23" s="45">
        <v>6000.5</v>
      </c>
    </row>
    <row r="24" spans="1:7" x14ac:dyDescent="0.2">
      <c r="A24" s="45">
        <v>17</v>
      </c>
      <c r="B24" s="44">
        <v>2015</v>
      </c>
      <c r="C24" s="45" t="s">
        <v>67</v>
      </c>
      <c r="D24" s="45" t="s">
        <v>71</v>
      </c>
      <c r="E24" s="45" t="s">
        <v>72</v>
      </c>
      <c r="F24" s="45" t="s">
        <v>73</v>
      </c>
      <c r="G24" s="45">
        <v>7517.98</v>
      </c>
    </row>
    <row r="25" spans="1:7" x14ac:dyDescent="0.2">
      <c r="A25" s="45">
        <v>18</v>
      </c>
      <c r="B25" s="44">
        <v>2015</v>
      </c>
      <c r="C25" s="45" t="s">
        <v>67</v>
      </c>
      <c r="D25" s="45"/>
      <c r="E25" s="45" t="s">
        <v>74</v>
      </c>
      <c r="F25" s="45"/>
      <c r="G25" s="45">
        <v>4153.41</v>
      </c>
    </row>
    <row r="26" spans="1:7" ht="25.5" x14ac:dyDescent="0.2">
      <c r="A26" s="45">
        <v>19</v>
      </c>
      <c r="B26" s="44">
        <v>2015</v>
      </c>
      <c r="C26" s="45" t="s">
        <v>75</v>
      </c>
      <c r="D26" s="45"/>
      <c r="E26" s="46" t="s">
        <v>76</v>
      </c>
      <c r="F26" s="45"/>
      <c r="G26" s="45">
        <v>938.04</v>
      </c>
    </row>
    <row r="27" spans="1:7" x14ac:dyDescent="0.2">
      <c r="A27" s="45">
        <v>20</v>
      </c>
      <c r="B27" s="44">
        <v>2015</v>
      </c>
      <c r="C27" s="45" t="s">
        <v>75</v>
      </c>
      <c r="D27" s="45" t="s">
        <v>77</v>
      </c>
      <c r="E27" s="45" t="s">
        <v>78</v>
      </c>
      <c r="F27" s="45" t="s">
        <v>79</v>
      </c>
      <c r="G27" s="45">
        <v>338.78</v>
      </c>
    </row>
    <row r="28" spans="1:7" x14ac:dyDescent="0.2">
      <c r="A28" s="45">
        <v>21</v>
      </c>
      <c r="B28" s="44">
        <v>2015</v>
      </c>
      <c r="C28" s="45" t="s">
        <v>75</v>
      </c>
      <c r="D28" s="45" t="s">
        <v>80</v>
      </c>
      <c r="E28" s="45" t="s">
        <v>81</v>
      </c>
      <c r="F28" s="45"/>
      <c r="G28" s="45">
        <v>1979.73</v>
      </c>
    </row>
    <row r="29" spans="1:7" x14ac:dyDescent="0.2">
      <c r="A29" s="45">
        <v>22</v>
      </c>
      <c r="B29" s="44">
        <v>2015</v>
      </c>
      <c r="C29" s="45" t="s">
        <v>82</v>
      </c>
      <c r="D29" s="45" t="s">
        <v>83</v>
      </c>
      <c r="E29" s="45" t="s">
        <v>81</v>
      </c>
      <c r="F29" s="45" t="s">
        <v>84</v>
      </c>
      <c r="G29" s="45">
        <v>8191</v>
      </c>
    </row>
    <row r="30" spans="1:7" ht="25.5" x14ac:dyDescent="0.2">
      <c r="A30" s="45">
        <v>23</v>
      </c>
      <c r="B30" s="44">
        <v>2015</v>
      </c>
      <c r="C30" s="45" t="s">
        <v>82</v>
      </c>
      <c r="D30" s="45" t="s">
        <v>85</v>
      </c>
      <c r="E30" s="46" t="s">
        <v>86</v>
      </c>
      <c r="F30" s="45"/>
      <c r="G30" s="45">
        <v>794.67</v>
      </c>
    </row>
    <row r="31" spans="1:7" x14ac:dyDescent="0.2">
      <c r="A31" s="45"/>
      <c r="B31" s="45"/>
      <c r="C31" s="45"/>
      <c r="D31" s="45"/>
      <c r="E31" s="45"/>
      <c r="F31" s="45"/>
      <c r="G31" s="45"/>
    </row>
    <row r="32" spans="1:7" ht="13.5" thickBot="1" x14ac:dyDescent="0.25">
      <c r="A32" s="50" t="s">
        <v>8</v>
      </c>
      <c r="B32" s="51"/>
      <c r="C32" s="51"/>
      <c r="D32" s="51"/>
      <c r="E32" s="51"/>
      <c r="F32" s="52"/>
      <c r="G32" s="8">
        <f>[1]декабрь!$AJ$30+[1]декабрь!$AL$30</f>
        <v>3210.3901500000002</v>
      </c>
    </row>
    <row r="33" spans="1:7" ht="15.75" thickBot="1" x14ac:dyDescent="0.3">
      <c r="A33" s="53" t="s">
        <v>9</v>
      </c>
      <c r="B33" s="54"/>
      <c r="C33" s="54"/>
      <c r="D33" s="54"/>
      <c r="E33" s="54"/>
      <c r="F33" s="55"/>
      <c r="G33" s="9">
        <f>SUM(G4:G32)</f>
        <v>201464.52015000003</v>
      </c>
    </row>
    <row r="36" spans="1:7" ht="12.75" customHeight="1" x14ac:dyDescent="0.2">
      <c r="A36" s="49"/>
      <c r="B36" s="49"/>
      <c r="C36" s="49"/>
      <c r="D36" s="49"/>
      <c r="E36" s="49"/>
      <c r="F36" s="49"/>
      <c r="G36" s="49"/>
    </row>
    <row r="37" spans="1:7" x14ac:dyDescent="0.2">
      <c r="B37" s="73" t="s">
        <v>88</v>
      </c>
    </row>
  </sheetData>
  <mergeCells count="11">
    <mergeCell ref="A36:G36"/>
    <mergeCell ref="A32:F32"/>
    <mergeCell ref="A33:F33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10" ht="93.75" customHeight="1" x14ac:dyDescent="0.35">
      <c r="A3" s="61" t="s">
        <v>47</v>
      </c>
      <c r="B3" s="61"/>
      <c r="C3" s="61"/>
      <c r="D3" s="61"/>
      <c r="E3" s="61"/>
      <c r="F3" s="61"/>
      <c r="G3" s="61"/>
    </row>
    <row r="5" spans="1:10" ht="15.75" x14ac:dyDescent="0.25">
      <c r="A5" s="62" t="s">
        <v>31</v>
      </c>
      <c r="B5" s="62"/>
      <c r="C5" s="62"/>
      <c r="D5" s="62"/>
      <c r="E5" s="62"/>
      <c r="F5" s="62"/>
      <c r="G5" s="10">
        <v>23208.33</v>
      </c>
    </row>
    <row r="6" spans="1:10" ht="13.5" thickBot="1" x14ac:dyDescent="0.25"/>
    <row r="7" spans="1:10" ht="63.75" thickBot="1" x14ac:dyDescent="0.3">
      <c r="A7" s="11"/>
      <c r="B7" s="12" t="s">
        <v>10</v>
      </c>
      <c r="C7" s="12" t="s">
        <v>11</v>
      </c>
      <c r="D7" s="17" t="s">
        <v>12</v>
      </c>
      <c r="E7" s="12" t="s">
        <v>13</v>
      </c>
      <c r="F7" s="12" t="s">
        <v>14</v>
      </c>
      <c r="G7" s="18" t="s">
        <v>15</v>
      </c>
    </row>
    <row r="8" spans="1:10" ht="15" customHeight="1" x14ac:dyDescent="0.2">
      <c r="A8" s="3" t="s">
        <v>16</v>
      </c>
      <c r="B8" s="4" t="e">
        <f>#REF!</f>
        <v>#REF!</v>
      </c>
      <c r="C8" s="4" t="e">
        <f>#REF!</f>
        <v>#REF!</v>
      </c>
      <c r="D8" s="19" t="e">
        <f>'расход по дому ТО'!I24</f>
        <v>#REF!</v>
      </c>
      <c r="E8" s="4">
        <v>15994.76</v>
      </c>
      <c r="F8" s="4"/>
      <c r="G8" s="64" t="e">
        <f>C14-D14</f>
        <v>#REF!</v>
      </c>
    </row>
    <row r="9" spans="1:10" ht="33" customHeight="1" x14ac:dyDescent="0.2">
      <c r="A9" s="2" t="s">
        <v>17</v>
      </c>
      <c r="B9" s="1">
        <v>0</v>
      </c>
      <c r="C9" s="1">
        <v>0</v>
      </c>
      <c r="D9" s="19" t="e">
        <f>(#REF!*1.74)*1</f>
        <v>#REF!</v>
      </c>
      <c r="E9" s="1"/>
      <c r="F9" s="1"/>
      <c r="G9" s="65"/>
    </row>
    <row r="10" spans="1:10" ht="31.5" customHeight="1" x14ac:dyDescent="0.2">
      <c r="A10" s="2" t="s">
        <v>18</v>
      </c>
      <c r="B10" s="1"/>
      <c r="C10" s="1"/>
      <c r="D10" s="19" t="e">
        <f>(#REF!*0.15)*1</f>
        <v>#REF!</v>
      </c>
      <c r="E10" s="1"/>
      <c r="F10" s="1"/>
      <c r="G10" s="65"/>
    </row>
    <row r="11" spans="1:10" ht="15" customHeight="1" x14ac:dyDescent="0.2">
      <c r="A11" s="3" t="s">
        <v>19</v>
      </c>
      <c r="B11" s="1">
        <v>0</v>
      </c>
      <c r="C11" s="1">
        <v>0</v>
      </c>
      <c r="D11" s="19"/>
      <c r="E11" s="1"/>
      <c r="F11" s="1"/>
      <c r="G11" s="65"/>
    </row>
    <row r="12" spans="1:10" ht="26.25" customHeight="1" x14ac:dyDescent="0.2">
      <c r="A12" s="2" t="s">
        <v>20</v>
      </c>
      <c r="B12" s="1">
        <v>0</v>
      </c>
      <c r="C12" s="1">
        <v>0</v>
      </c>
      <c r="D12" s="19"/>
      <c r="E12" s="1"/>
      <c r="F12" s="1"/>
      <c r="G12" s="65"/>
    </row>
    <row r="13" spans="1:10" ht="34.5" customHeight="1" thickBot="1" x14ac:dyDescent="0.25">
      <c r="A13" s="20" t="s">
        <v>21</v>
      </c>
      <c r="B13" s="6">
        <v>0</v>
      </c>
      <c r="C13" s="6">
        <v>0</v>
      </c>
      <c r="D13" s="40"/>
      <c r="E13" s="6"/>
      <c r="F13" s="6"/>
      <c r="G13" s="65"/>
    </row>
    <row r="14" spans="1:10" ht="15" customHeight="1" thickBot="1" x14ac:dyDescent="0.3">
      <c r="A14" s="13" t="s">
        <v>28</v>
      </c>
      <c r="B14" s="14" t="e">
        <f t="shared" ref="B14:C14" si="0">SUM(B8:B13)</f>
        <v>#REF!</v>
      </c>
      <c r="C14" s="14" t="e">
        <f t="shared" si="0"/>
        <v>#REF!</v>
      </c>
      <c r="D14" s="15" t="e">
        <f>SUM(D8:D13)</f>
        <v>#REF!</v>
      </c>
      <c r="E14" s="14">
        <f>SUM(E8:E13)</f>
        <v>15994.76</v>
      </c>
      <c r="F14" s="14"/>
      <c r="G14" s="37" t="e">
        <f>SUM(G8)</f>
        <v>#REF!</v>
      </c>
      <c r="J14" s="21"/>
    </row>
    <row r="15" spans="1:10" ht="15" customHeight="1" x14ac:dyDescent="0.25">
      <c r="A15" s="38"/>
      <c r="B15" s="38"/>
      <c r="C15" s="38"/>
      <c r="D15" s="39"/>
      <c r="E15" s="38"/>
      <c r="F15" s="38"/>
      <c r="G15" s="39"/>
    </row>
    <row r="16" spans="1:10" ht="15.75" x14ac:dyDescent="0.25">
      <c r="A16" s="62" t="s">
        <v>48</v>
      </c>
      <c r="B16" s="62"/>
      <c r="C16" s="62"/>
      <c r="D16" s="62"/>
      <c r="E16" s="62"/>
      <c r="F16" s="62"/>
      <c r="G16" s="16" t="e">
        <f>G5+C14-D14</f>
        <v>#REF!</v>
      </c>
    </row>
    <row r="17" spans="1:7" ht="15" customHeight="1" x14ac:dyDescent="0.25">
      <c r="A17" s="38"/>
      <c r="B17" s="38"/>
      <c r="C17" s="38"/>
      <c r="D17" s="39"/>
      <c r="E17" s="38"/>
      <c r="F17" s="38"/>
      <c r="G17" s="39"/>
    </row>
    <row r="18" spans="1:7" ht="15" customHeight="1" x14ac:dyDescent="0.25">
      <c r="A18" s="38"/>
      <c r="B18" s="38"/>
      <c r="C18" s="38"/>
      <c r="D18" s="39"/>
      <c r="E18" s="38"/>
      <c r="F18" s="38"/>
      <c r="G18" s="39"/>
    </row>
    <row r="19" spans="1:7" ht="15" customHeight="1" x14ac:dyDescent="0.25">
      <c r="A19" s="38"/>
      <c r="B19" s="38"/>
      <c r="C19" s="38"/>
      <c r="D19" s="39"/>
      <c r="E19" s="38"/>
      <c r="F19" s="38"/>
      <c r="G19" s="39"/>
    </row>
    <row r="20" spans="1:7" ht="15.75" x14ac:dyDescent="0.25">
      <c r="A20" s="62" t="s">
        <v>31</v>
      </c>
      <c r="B20" s="62"/>
      <c r="C20" s="62"/>
      <c r="D20" s="62"/>
      <c r="E20" s="62"/>
      <c r="F20" s="62"/>
      <c r="G20" s="16">
        <v>11426.19</v>
      </c>
    </row>
    <row r="21" spans="1:7" ht="15" customHeight="1" thickBot="1" x14ac:dyDescent="0.3">
      <c r="A21" s="38"/>
      <c r="B21" s="38"/>
      <c r="C21" s="38"/>
      <c r="D21" s="39"/>
      <c r="E21" s="38"/>
      <c r="F21" s="38"/>
      <c r="G21" s="39"/>
    </row>
    <row r="22" spans="1:7" ht="15" customHeight="1" thickBot="1" x14ac:dyDescent="0.25">
      <c r="A22" s="41" t="s">
        <v>29</v>
      </c>
      <c r="B22" s="7" t="e">
        <f>#REF!</f>
        <v>#REF!</v>
      </c>
      <c r="C22" s="7" t="e">
        <f>#REF!</f>
        <v>#REF!</v>
      </c>
      <c r="D22" s="42">
        <v>0</v>
      </c>
      <c r="E22" s="7">
        <v>389.67</v>
      </c>
      <c r="F22" s="7">
        <v>0</v>
      </c>
      <c r="G22" s="43" t="e">
        <f>C22-D22</f>
        <v>#REF!</v>
      </c>
    </row>
    <row r="23" spans="1:7" x14ac:dyDescent="0.2">
      <c r="G23" s="21"/>
    </row>
    <row r="24" spans="1:7" ht="15.75" x14ac:dyDescent="0.25">
      <c r="A24" s="62" t="s">
        <v>48</v>
      </c>
      <c r="B24" s="62"/>
      <c r="C24" s="62"/>
      <c r="D24" s="62"/>
      <c r="E24" s="62"/>
      <c r="F24" s="62"/>
      <c r="G24" s="16" t="e">
        <f>G20+C22-D22</f>
        <v>#REF!</v>
      </c>
    </row>
    <row r="27" spans="1:7" x14ac:dyDescent="0.2">
      <c r="A27" s="63" t="s">
        <v>45</v>
      </c>
      <c r="B27" s="63"/>
      <c r="C27" s="63"/>
      <c r="D27" s="63"/>
      <c r="E27" s="6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I7" sqref="I7:I10"/>
    </sheetView>
  </sheetViews>
  <sheetFormatPr defaultRowHeight="12.75" x14ac:dyDescent="0.2"/>
  <cols>
    <col min="1" max="1" width="3.42578125" customWidth="1"/>
    <col min="2" max="2" width="9.42578125" customWidth="1"/>
    <col min="4" max="4" width="21" customWidth="1"/>
    <col min="5" max="6" width="36.28515625" customWidth="1"/>
    <col min="9" max="9" width="13" customWidth="1"/>
  </cols>
  <sheetData>
    <row r="2" spans="1:9" ht="17.25" x14ac:dyDescent="0.3">
      <c r="A2" s="67" t="s">
        <v>22</v>
      </c>
      <c r="B2" s="67"/>
      <c r="C2" s="67"/>
      <c r="D2" s="67"/>
      <c r="E2" s="67"/>
      <c r="F2" s="67"/>
      <c r="G2" s="67"/>
      <c r="H2" s="67"/>
      <c r="I2" s="67"/>
    </row>
    <row r="3" spans="1:9" ht="17.25" x14ac:dyDescent="0.3">
      <c r="A3" s="67" t="s">
        <v>30</v>
      </c>
      <c r="B3" s="67"/>
      <c r="C3" s="67"/>
      <c r="D3" s="67"/>
      <c r="E3" s="67"/>
      <c r="F3" s="67"/>
      <c r="G3" s="67"/>
      <c r="H3" s="67"/>
      <c r="I3" s="67"/>
    </row>
    <row r="4" spans="1:9" ht="17.25" x14ac:dyDescent="0.3">
      <c r="A4" s="67" t="s">
        <v>46</v>
      </c>
      <c r="B4" s="67"/>
      <c r="C4" s="67"/>
      <c r="D4" s="67"/>
      <c r="E4" s="67"/>
      <c r="F4" s="67"/>
      <c r="G4" s="67"/>
      <c r="H4" s="67"/>
      <c r="I4" s="67"/>
    </row>
    <row r="5" spans="1:9" ht="13.5" thickBot="1" x14ac:dyDescent="0.25"/>
    <row r="6" spans="1:9" ht="45.75" thickBot="1" x14ac:dyDescent="0.25">
      <c r="A6" s="22" t="s">
        <v>0</v>
      </c>
      <c r="B6" s="23" t="s">
        <v>1</v>
      </c>
      <c r="C6" s="24" t="s">
        <v>2</v>
      </c>
      <c r="D6" s="24" t="s">
        <v>23</v>
      </c>
      <c r="E6" s="24" t="s">
        <v>4</v>
      </c>
      <c r="F6" s="25" t="s">
        <v>37</v>
      </c>
      <c r="G6" s="25" t="s">
        <v>24</v>
      </c>
      <c r="H6" s="25" t="s">
        <v>7</v>
      </c>
      <c r="I6" s="5" t="s">
        <v>25</v>
      </c>
    </row>
    <row r="7" spans="1:9" ht="89.25" x14ac:dyDescent="0.2">
      <c r="A7" s="26">
        <v>1</v>
      </c>
      <c r="B7" s="27">
        <v>2015</v>
      </c>
      <c r="C7" s="28" t="s">
        <v>32</v>
      </c>
      <c r="D7" s="29"/>
      <c r="E7" s="30" t="s">
        <v>38</v>
      </c>
      <c r="F7" s="31" t="s">
        <v>39</v>
      </c>
      <c r="G7" s="31"/>
      <c r="H7" s="31"/>
      <c r="I7" s="32">
        <v>12682.71</v>
      </c>
    </row>
    <row r="8" spans="1:9" ht="25.5" x14ac:dyDescent="0.2">
      <c r="A8" s="26">
        <v>2</v>
      </c>
      <c r="B8" s="27">
        <v>2015</v>
      </c>
      <c r="C8" s="28" t="s">
        <v>32</v>
      </c>
      <c r="D8" s="29"/>
      <c r="E8" s="30" t="s">
        <v>40</v>
      </c>
      <c r="F8" s="31" t="s">
        <v>41</v>
      </c>
      <c r="G8" s="31"/>
      <c r="H8" s="31"/>
      <c r="I8" s="32">
        <v>33579.379999999997</v>
      </c>
    </row>
    <row r="9" spans="1:9" ht="25.5" x14ac:dyDescent="0.2">
      <c r="A9" s="26">
        <v>3</v>
      </c>
      <c r="B9" s="27">
        <v>2015</v>
      </c>
      <c r="C9" s="28" t="s">
        <v>32</v>
      </c>
      <c r="D9" s="29"/>
      <c r="E9" s="30" t="s">
        <v>42</v>
      </c>
      <c r="F9" s="31" t="s">
        <v>43</v>
      </c>
      <c r="G9" s="31"/>
      <c r="H9" s="31"/>
      <c r="I9" s="32">
        <v>3514.9</v>
      </c>
    </row>
    <row r="10" spans="1:9" ht="25.5" x14ac:dyDescent="0.2">
      <c r="A10" s="26">
        <v>4</v>
      </c>
      <c r="B10" s="27">
        <v>2015</v>
      </c>
      <c r="C10" s="28" t="s">
        <v>32</v>
      </c>
      <c r="D10" s="29"/>
      <c r="E10" s="30" t="s">
        <v>44</v>
      </c>
      <c r="F10" s="31"/>
      <c r="G10" s="31"/>
      <c r="H10" s="31"/>
      <c r="I10" s="32">
        <v>948.83</v>
      </c>
    </row>
    <row r="11" spans="1:9" x14ac:dyDescent="0.2">
      <c r="A11" s="26"/>
      <c r="B11" s="27"/>
      <c r="C11" s="28"/>
      <c r="D11" s="29"/>
      <c r="E11" s="30"/>
      <c r="F11" s="31"/>
      <c r="G11" s="31"/>
      <c r="H11" s="31"/>
      <c r="I11" s="32"/>
    </row>
    <row r="12" spans="1:9" x14ac:dyDescent="0.2">
      <c r="A12" s="26"/>
      <c r="B12" s="27"/>
      <c r="C12" s="28"/>
      <c r="D12" s="29"/>
      <c r="E12" s="30"/>
      <c r="F12" s="31"/>
      <c r="G12" s="31"/>
      <c r="H12" s="31"/>
      <c r="I12" s="32"/>
    </row>
    <row r="13" spans="1:9" x14ac:dyDescent="0.2">
      <c r="A13" s="26"/>
      <c r="B13" s="27"/>
      <c r="C13" s="28"/>
      <c r="D13" s="29"/>
      <c r="E13" s="30"/>
      <c r="F13" s="31"/>
      <c r="G13" s="31"/>
      <c r="H13" s="31"/>
      <c r="I13" s="32"/>
    </row>
    <row r="14" spans="1:9" x14ac:dyDescent="0.2">
      <c r="A14" s="26"/>
      <c r="B14" s="27"/>
      <c r="C14" s="28"/>
      <c r="D14" s="29"/>
      <c r="E14" s="30"/>
      <c r="F14" s="31"/>
      <c r="G14" s="31"/>
      <c r="H14" s="31"/>
      <c r="I14" s="32"/>
    </row>
    <row r="15" spans="1:9" x14ac:dyDescent="0.2">
      <c r="A15" s="26"/>
      <c r="B15" s="27"/>
      <c r="C15" s="28"/>
      <c r="D15" s="29"/>
      <c r="E15" s="30"/>
      <c r="F15" s="31"/>
      <c r="G15" s="31"/>
      <c r="H15" s="31"/>
      <c r="I15" s="32"/>
    </row>
    <row r="16" spans="1:9" hidden="1" x14ac:dyDescent="0.2">
      <c r="A16" s="26"/>
      <c r="B16" s="27"/>
      <c r="C16" s="28"/>
      <c r="D16" s="29"/>
      <c r="E16" s="30"/>
      <c r="F16" s="31"/>
      <c r="G16" s="31"/>
      <c r="H16" s="31"/>
      <c r="I16" s="32"/>
    </row>
    <row r="17" spans="1:9" hidden="1" x14ac:dyDescent="0.2">
      <c r="A17" s="26"/>
      <c r="B17" s="27"/>
      <c r="C17" s="28"/>
      <c r="D17" s="29"/>
      <c r="E17" s="30"/>
      <c r="F17" s="31"/>
      <c r="G17" s="31"/>
      <c r="H17" s="31"/>
      <c r="I17" s="32"/>
    </row>
    <row r="18" spans="1:9" hidden="1" x14ac:dyDescent="0.2">
      <c r="A18" s="26"/>
      <c r="B18" s="27"/>
      <c r="C18" s="28"/>
      <c r="D18" s="29"/>
      <c r="E18" s="30"/>
      <c r="F18" s="31"/>
      <c r="G18" s="31"/>
      <c r="H18" s="31"/>
      <c r="I18" s="32"/>
    </row>
    <row r="19" spans="1:9" hidden="1" x14ac:dyDescent="0.2">
      <c r="A19" s="26"/>
      <c r="B19" s="27"/>
      <c r="C19" s="28"/>
      <c r="D19" s="29"/>
      <c r="E19" s="30"/>
      <c r="F19" s="31"/>
      <c r="G19" s="31"/>
      <c r="H19" s="31"/>
      <c r="I19" s="32"/>
    </row>
    <row r="20" spans="1:9" hidden="1" x14ac:dyDescent="0.2">
      <c r="A20" s="26"/>
      <c r="B20" s="27"/>
      <c r="C20" s="28"/>
      <c r="D20" s="29"/>
      <c r="E20" s="30"/>
      <c r="F20" s="31"/>
      <c r="G20" s="31"/>
      <c r="H20" s="31"/>
      <c r="I20" s="32"/>
    </row>
    <row r="21" spans="1:9" hidden="1" x14ac:dyDescent="0.2">
      <c r="A21" s="26"/>
      <c r="B21" s="27"/>
      <c r="C21" s="28"/>
      <c r="D21" s="29"/>
      <c r="E21" s="30"/>
      <c r="F21" s="31"/>
      <c r="G21" s="31"/>
      <c r="H21" s="31"/>
      <c r="I21" s="32"/>
    </row>
    <row r="22" spans="1:9" hidden="1" x14ac:dyDescent="0.2">
      <c r="A22" s="26"/>
      <c r="B22" s="27"/>
      <c r="C22" s="28"/>
      <c r="D22" s="29"/>
      <c r="E22" s="30"/>
      <c r="F22" s="31"/>
      <c r="G22" s="31"/>
      <c r="H22" s="31"/>
      <c r="I22" s="32"/>
    </row>
    <row r="23" spans="1:9" ht="15.75" thickBot="1" x14ac:dyDescent="0.25">
      <c r="A23" s="33"/>
      <c r="B23" s="68" t="s">
        <v>26</v>
      </c>
      <c r="C23" s="69"/>
      <c r="D23" s="69"/>
      <c r="E23" s="69"/>
      <c r="F23" s="69"/>
      <c r="G23" s="69"/>
      <c r="H23" s="70"/>
      <c r="I23" s="34" t="e">
        <f>#REF!+#REF!</f>
        <v>#REF!</v>
      </c>
    </row>
    <row r="24" spans="1:9" ht="15.75" thickBot="1" x14ac:dyDescent="0.3">
      <c r="A24" s="53" t="s">
        <v>27</v>
      </c>
      <c r="B24" s="54"/>
      <c r="C24" s="54"/>
      <c r="D24" s="35"/>
      <c r="E24" s="35"/>
      <c r="F24" s="35"/>
      <c r="G24" s="35"/>
      <c r="H24" s="35"/>
      <c r="I24" s="36" t="e">
        <f>SUM(I7:I23)</f>
        <v>#REF!</v>
      </c>
    </row>
    <row r="25" spans="1:9" x14ac:dyDescent="0.2">
      <c r="A25" s="71"/>
      <c r="B25" s="71"/>
      <c r="C25" s="72"/>
      <c r="D25" s="72"/>
      <c r="E25" s="72"/>
      <c r="F25" s="72"/>
      <c r="G25" s="72"/>
      <c r="H25" s="72"/>
      <c r="I25" s="72"/>
    </row>
    <row r="29" spans="1:9" ht="15" x14ac:dyDescent="0.25">
      <c r="A29" s="66" t="s">
        <v>45</v>
      </c>
      <c r="B29" s="66"/>
      <c r="C29" s="66"/>
      <c r="D29" s="66"/>
      <c r="E29" s="66"/>
      <c r="F29" s="66"/>
      <c r="G29" s="66"/>
      <c r="H29" s="66"/>
      <c r="I29" s="66"/>
    </row>
  </sheetData>
  <mergeCells count="7">
    <mergeCell ref="A29:I29"/>
    <mergeCell ref="A2:I2"/>
    <mergeCell ref="A3:I3"/>
    <mergeCell ref="A4:I4"/>
    <mergeCell ref="B23:H23"/>
    <mergeCell ref="A24:C24"/>
    <mergeCell ref="A25:I2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 по дому ТР 15</vt:lpstr>
      <vt:lpstr>отчет сод. жилья</vt:lpstr>
      <vt:lpstr>расход по дому ТО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2016-01-28T05:57:55Z</cp:lastPrinted>
  <dcterms:created xsi:type="dcterms:W3CDTF">2015-02-24T21:57:31Z</dcterms:created>
  <dcterms:modified xsi:type="dcterms:W3CDTF">2016-02-23T14:47:26Z</dcterms:modified>
</cp:coreProperties>
</file>