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505"/>
  </bookViews>
  <sheets>
    <sheet name="отчет тек. ремонт" sheetId="4" r:id="rId1"/>
    <sheet name="отчет сод. жилья" sheetId="5" state="hidden" r:id="rId2"/>
    <sheet name="расход по дому ТО" sheetId="6" state="hidden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10" i="4" l="1"/>
  <c r="D19" i="4"/>
  <c r="B17" i="4"/>
  <c r="C17" i="4"/>
  <c r="D9" i="4"/>
  <c r="D8" i="4"/>
  <c r="C7" i="4"/>
  <c r="B10" i="4"/>
  <c r="B7" i="4"/>
  <c r="D10" i="5" l="1"/>
  <c r="D9" i="5"/>
  <c r="I22" i="6" l="1"/>
  <c r="C22" i="5" l="1"/>
  <c r="B22" i="5"/>
  <c r="I23" i="6"/>
  <c r="D8" i="5" s="1"/>
  <c r="D14" i="5" s="1"/>
  <c r="E24" i="5" l="1"/>
  <c r="C8" i="5"/>
  <c r="B8" i="5"/>
  <c r="B14" i="5" s="1"/>
  <c r="C11" i="4" l="1"/>
  <c r="B11" i="4"/>
  <c r="E22" i="5"/>
  <c r="C14" i="5"/>
  <c r="E16" i="5" s="1"/>
  <c r="D11" i="4"/>
  <c r="D13" i="4" l="1"/>
  <c r="E8" i="5"/>
</calcChain>
</file>

<file path=xl/sharedStrings.xml><?xml version="1.0" encoding="utf-8"?>
<sst xmlns="http://schemas.openxmlformats.org/spreadsheetml/2006/main" count="56" uniqueCount="44">
  <si>
    <t>№ п/п</t>
  </si>
  <si>
    <t>год</t>
  </si>
  <si>
    <t>месяц</t>
  </si>
  <si>
    <t>вид работ</t>
  </si>
  <si>
    <t>дата</t>
  </si>
  <si>
    <t>начислено,руб.</t>
  </si>
  <si>
    <t>оплачено,руб</t>
  </si>
  <si>
    <t>выполнено работ на сумму,руб</t>
  </si>
  <si>
    <t>остаток по заданному,периоду,руб.</t>
  </si>
  <si>
    <t>Ремонт жилья: субабоненты</t>
  </si>
  <si>
    <t>Ремонт жилья: итого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</si>
  <si>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</si>
  <si>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</si>
  <si>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</si>
  <si>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</si>
  <si>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</si>
  <si>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</si>
  <si>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</si>
  <si>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</si>
  <si>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</si>
  <si>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</si>
  <si>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</si>
  <si>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</si>
  <si>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Содержание жилья: итого</t>
  </si>
  <si>
    <t>Содержание пожарных сетей</t>
  </si>
  <si>
    <t>в доме по адресу ул.Пархоменко, 19</t>
  </si>
  <si>
    <t>Остаток денежных средств дома на 01.06.2015 г</t>
  </si>
  <si>
    <t>Объем выполненных работ</t>
  </si>
  <si>
    <t>июнь</t>
  </si>
  <si>
    <t>Устройство аншлага</t>
  </si>
  <si>
    <t>Информационная табличка с указаниями обслж. Компании - 2 шт., информационная доска -2 шт.</t>
  </si>
  <si>
    <t>кв. 50</t>
  </si>
  <si>
    <t>Ремонт электрооборудования</t>
  </si>
  <si>
    <t>427, 10</t>
  </si>
  <si>
    <t>Генеральный директор ООО У0 "ТаганСервис"____________________________________________Брехов Ю.А.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</si>
  <si>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</si>
  <si>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Пархоменко, 19</t>
  </si>
  <si>
    <t>Остаток денежных средств дома на 31.07.2015 г</t>
  </si>
  <si>
    <t>Содержание и Ремонт жилья</t>
  </si>
  <si>
    <t>переходящее сальдо на 01.06.15 г</t>
  </si>
  <si>
    <t>Информация о собранных и израсходованных денежных средствах по статье "Содержание и Ремонт Жилья" за период с 01.06.2015 г по 31.12.2015 г по адресу ул. Пархоменко, 19</t>
  </si>
  <si>
    <t>Остаток денежных средств дома на 31.12.2015 г</t>
  </si>
  <si>
    <t>дебиторская задолженность жителей по состоянию на 01.01.2016 г составляет</t>
  </si>
  <si>
    <t>ООО У0 "ТаганСервис"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</si>
</sst>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&quot;р.&quot;"/>
  </numFmts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2" borderId="10" xfId="0" applyFill="1" applyBorder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14" xfId="0" applyBorder="1" applyAlignment="1">
      <alignment wrapText="1"/>
    </xf>
    <xf numFmtId="0" fontId="5" fillId="0" borderId="10" xfId="0" applyFont="1" applyBorder="1" applyAlignment="1">
      <alignment wrapText="1"/>
    </xf>
    <xf numFmtId="0" fontId="3" fillId="0" borderId="14" xfId="0" applyFont="1" applyBorder="1"/>
    <xf numFmtId="0" fontId="3" fillId="0" borderId="10" xfId="0" applyFont="1" applyBorder="1"/>
    <xf numFmtId="2" fontId="3" fillId="0" borderId="10" xfId="0" applyNumberFormat="1" applyFont="1" applyBorder="1"/>
    <xf numFmtId="2" fontId="3" fillId="0" borderId="0" xfId="0" applyNumberFormat="1" applyFont="1"/>
    <xf numFmtId="0" fontId="5" fillId="0" borderId="13" xfId="0" applyFont="1" applyBorder="1" applyAlignment="1">
      <alignment wrapText="1"/>
    </xf>
    <xf numFmtId="0" fontId="5" fillId="0" borderId="17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3" xfId="0" applyFont="1" applyBorder="1" applyAlignment="1">
      <alignment wrapText="1"/>
    </xf>
    <xf numFmtId="2" fontId="0" fillId="0" borderId="0" xfId="0" applyNumberFormat="1"/>
    <xf numFmtId="0" fontId="0" fillId="0" borderId="18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65" fontId="0" fillId="0" borderId="20" xfId="0" applyNumberFormat="1" applyBorder="1" applyAlignment="1">
      <alignment vertical="center"/>
    </xf>
    <xf numFmtId="0" fontId="0" fillId="0" borderId="21" xfId="0" applyNumberFormat="1" applyBorder="1" applyAlignment="1">
      <alignment horizontal="center" vertical="center"/>
    </xf>
    <xf numFmtId="165" fontId="0" fillId="0" borderId="22" xfId="0" applyNumberFormat="1" applyBorder="1" applyAlignment="1">
      <alignment vertical="center"/>
    </xf>
    <xf numFmtId="165" fontId="3" fillId="0" borderId="9" xfId="0" applyNumberFormat="1" applyFont="1" applyBorder="1" applyAlignment="1"/>
    <xf numFmtId="165" fontId="3" fillId="0" borderId="11" xfId="0" applyNumberFormat="1" applyFont="1" applyBorder="1" applyAlignment="1"/>
    <xf numFmtId="2" fontId="3" fillId="0" borderId="15" xfId="0" applyNumberFormat="1" applyFont="1" applyBorder="1"/>
    <xf numFmtId="0" fontId="0" fillId="0" borderId="1" xfId="0" applyBorder="1" applyAlignment="1">
      <alignment wrapText="1"/>
    </xf>
    <xf numFmtId="0" fontId="3" fillId="0" borderId="0" xfId="0" applyFont="1" applyBorder="1"/>
    <xf numFmtId="2" fontId="3" fillId="0" borderId="0" xfId="0" applyNumberFormat="1" applyFont="1" applyBorder="1"/>
    <xf numFmtId="2" fontId="0" fillId="0" borderId="3" xfId="0" applyNumberFormat="1" applyBorder="1" applyAlignment="1">
      <alignment vertical="center"/>
    </xf>
    <xf numFmtId="0" fontId="1" fillId="2" borderId="14" xfId="0" applyFont="1" applyFill="1" applyBorder="1" applyAlignment="1">
      <alignment wrapText="1"/>
    </xf>
    <xf numFmtId="2" fontId="0" fillId="2" borderId="10" xfId="0" applyNumberFormat="1" applyFill="1" applyBorder="1" applyAlignment="1">
      <alignment vertical="center"/>
    </xf>
    <xf numFmtId="2" fontId="0" fillId="2" borderId="15" xfId="0" applyNumberForma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left" vertical="center"/>
    </xf>
    <xf numFmtId="0" fontId="0" fillId="0" borderId="19" xfId="0" applyNumberFormat="1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165" fontId="0" fillId="0" borderId="20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0" borderId="0" xfId="0" applyFont="1" applyFill="1" applyBorder="1" applyAlignment="1"/>
    <xf numFmtId="0" fontId="8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2" fontId="0" fillId="0" borderId="1" xfId="0" applyNumberForma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2" fontId="4" fillId="0" borderId="0" xfId="0" applyNumberFormat="1" applyFont="1" applyAlignment="1">
      <alignment wrapText="1"/>
    </xf>
    <xf numFmtId="0" fontId="1" fillId="0" borderId="1" xfId="0" applyFont="1" applyBorder="1"/>
    <xf numFmtId="164" fontId="0" fillId="0" borderId="1" xfId="0" applyNumberFormat="1" applyBorder="1"/>
    <xf numFmtId="0" fontId="3" fillId="0" borderId="1" xfId="0" applyFont="1" applyBorder="1"/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2" fontId="0" fillId="2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2" fontId="0" fillId="0" borderId="3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5" xfId="0" applyNumberFormat="1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left" vertical="center"/>
    </xf>
    <xf numFmtId="0" fontId="7" fillId="0" borderId="23" xfId="0" applyFont="1" applyBorder="1" applyAlignment="1">
      <alignment horizontal="left"/>
    </xf>
    <xf numFmtId="0" fontId="0" fillId="0" borderId="2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/>
      <sheetData sheetId="4"/>
      <sheetData sheetId="5"/>
      <sheetData sheetId="6">
        <row r="33">
          <cell r="D33">
            <v>220158.09</v>
          </cell>
          <cell r="F33">
            <v>37231.199999999997</v>
          </cell>
          <cell r="N33">
            <v>226837.00999999998</v>
          </cell>
          <cell r="P33">
            <v>23688.200000000004</v>
          </cell>
          <cell r="BB33">
            <v>46802.867999999988</v>
          </cell>
          <cell r="BD33">
            <v>4034.7299999999996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workbookViewId="0">
      <selection activeCell="G19" sqref="G19"/>
    </sheetView>
  </sheetViews>
  <sheetFormatPr defaultRowHeight="12.75" x14ac:dyDescent="0.2"/>
  <cols>
    <col min="1" max="1" width="27.28515625" customWidth="1"/>
    <col min="2" max="2" width="18.85546875" customWidth="1"/>
    <col min="3" max="3" width="24.28515625" customWidth="1"/>
    <col min="4" max="4" width="20.42578125" customWidth="1"/>
    <col min="9" max="9" width="11" customWidth="1"/>
  </cols>
  <sheetData>
    <row r="2" spans="1:4" ht="96.75" customHeight="1" x14ac:dyDescent="0.2">
      <c r="A2" s="66" t="s">
        <v>40</v>
      </c>
      <c r="B2" s="66"/>
      <c r="C2" s="66"/>
      <c r="D2" s="66"/>
    </row>
    <row r="3" spans="1:4" ht="23.25" x14ac:dyDescent="0.35">
      <c r="A3" s="7"/>
      <c r="B3" s="7"/>
      <c r="C3" s="7"/>
      <c r="D3" s="7"/>
    </row>
    <row r="5" spans="1:4" ht="60" customHeight="1" x14ac:dyDescent="0.25">
      <c r="A5" s="32"/>
      <c r="B5" s="54" t="s">
        <v>5</v>
      </c>
      <c r="C5" s="54" t="s">
        <v>6</v>
      </c>
      <c r="D5" s="55" t="s">
        <v>7</v>
      </c>
    </row>
    <row r="6" spans="1:4" ht="15" customHeight="1" x14ac:dyDescent="0.25">
      <c r="A6" s="67" t="s">
        <v>39</v>
      </c>
      <c r="B6" s="67"/>
      <c r="C6" s="54">
        <v>149470.15</v>
      </c>
      <c r="D6" s="55"/>
    </row>
    <row r="7" spans="1:4" x14ac:dyDescent="0.2">
      <c r="A7" s="60" t="s">
        <v>38</v>
      </c>
      <c r="B7" s="61">
        <f>[1]декабрь!$D$33</f>
        <v>220158.09</v>
      </c>
      <c r="C7" s="1">
        <f>[1]декабрь!$N$33</f>
        <v>226837.00999999998</v>
      </c>
      <c r="D7" s="56">
        <v>152564.01</v>
      </c>
    </row>
    <row r="8" spans="1:4" ht="25.5" x14ac:dyDescent="0.2">
      <c r="A8" s="2" t="s">
        <v>12</v>
      </c>
      <c r="B8" s="1">
        <v>0</v>
      </c>
      <c r="C8" s="1">
        <v>0</v>
      </c>
      <c r="D8" s="56">
        <f>[1]декабрь!$BB$33</f>
        <v>46802.867999999988</v>
      </c>
    </row>
    <row r="9" spans="1:4" ht="38.25" x14ac:dyDescent="0.2">
      <c r="A9" s="2" t="s">
        <v>13</v>
      </c>
      <c r="B9" s="1">
        <v>0</v>
      </c>
      <c r="C9" s="1">
        <v>0</v>
      </c>
      <c r="D9" s="56">
        <f>[1]декабрь!$BD$33</f>
        <v>4034.7299999999996</v>
      </c>
    </row>
    <row r="10" spans="1:4" x14ac:dyDescent="0.2">
      <c r="A10" s="60" t="s">
        <v>9</v>
      </c>
      <c r="B10" s="1">
        <f>[1]декабрь!$F$33</f>
        <v>37231.199999999997</v>
      </c>
      <c r="C10" s="1">
        <f>[1]декабрь!$P$33+4230.49</f>
        <v>27918.690000000002</v>
      </c>
      <c r="D10" s="56"/>
    </row>
    <row r="11" spans="1:4" ht="15" x14ac:dyDescent="0.25">
      <c r="A11" s="62" t="s">
        <v>10</v>
      </c>
      <c r="B11" s="62">
        <f>SUM(B7:B10)</f>
        <v>257389.28999999998</v>
      </c>
      <c r="C11" s="62">
        <f>SUM(C6:C10)</f>
        <v>404225.85</v>
      </c>
      <c r="D11" s="57">
        <f>SUM(D7:D10)</f>
        <v>203401.60800000001</v>
      </c>
    </row>
    <row r="13" spans="1:4" ht="15.75" customHeight="1" x14ac:dyDescent="0.25">
      <c r="A13" s="68" t="s">
        <v>41</v>
      </c>
      <c r="B13" s="68"/>
      <c r="C13" s="68"/>
      <c r="D13" s="59">
        <f>C11-D11</f>
        <v>200824.24199999997</v>
      </c>
    </row>
    <row r="15" spans="1:4" ht="15.75" customHeight="1" x14ac:dyDescent="0.25">
      <c r="A15" s="68" t="s">
        <v>26</v>
      </c>
      <c r="B15" s="68"/>
      <c r="C15" s="68"/>
      <c r="D15" s="58"/>
    </row>
    <row r="16" spans="1:4" ht="15" x14ac:dyDescent="0.25">
      <c r="A16" s="33"/>
      <c r="B16" s="33"/>
      <c r="C16" s="33"/>
      <c r="D16" s="34"/>
    </row>
    <row r="17" spans="1:4" x14ac:dyDescent="0.2">
      <c r="A17" s="63" t="s">
        <v>24</v>
      </c>
      <c r="B17" s="64">
        <f>8914.88+2305.32+2305.32+2305.05</f>
        <v>15830.57</v>
      </c>
      <c r="C17" s="64">
        <f>6538.68+3276.27+2063.99+2568.68</f>
        <v>14447.62</v>
      </c>
      <c r="D17" s="65">
        <v>0</v>
      </c>
    </row>
    <row r="19" spans="1:4" ht="15.75" customHeight="1" x14ac:dyDescent="0.25">
      <c r="A19" s="68" t="s">
        <v>41</v>
      </c>
      <c r="B19" s="68"/>
      <c r="C19" s="68"/>
      <c r="D19" s="59">
        <f>C17-D17</f>
        <v>14447.62</v>
      </c>
    </row>
    <row r="22" spans="1:4" x14ac:dyDescent="0.2">
      <c r="A22" s="53" t="s">
        <v>42</v>
      </c>
      <c r="D22" s="53">
        <v>67469.119999999995</v>
      </c>
    </row>
    <row r="24" spans="1:4" x14ac:dyDescent="0.2">
      <c r="A24" s="52" t="s">
        <v>43</v>
      </c>
      <c r="B24" s="52"/>
      <c r="C24" s="52"/>
      <c r="D24" s="52"/>
    </row>
  </sheetData>
  <mergeCells count="5">
    <mergeCell ref="A2:D2"/>
    <mergeCell ref="A6:B6"/>
    <mergeCell ref="A13:C13"/>
    <mergeCell ref="A19:C19"/>
    <mergeCell ref="A15:C15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27"/>
  <sheetViews>
    <sheetView topLeftCell="A4" workbookViewId="0">
      <selection activeCell="A20" sqref="A20:E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8.85546875" customWidth="1"/>
  </cols>
  <sheetData>
    <row r="3" spans="1:5" ht="93.75" customHeight="1" x14ac:dyDescent="0.35">
      <c r="A3" s="71" t="s">
        <v>36</v>
      </c>
      <c r="B3" s="71"/>
      <c r="C3" s="71"/>
      <c r="D3" s="71"/>
      <c r="E3" s="71"/>
    </row>
    <row r="5" spans="1:5" ht="15.75" x14ac:dyDescent="0.25">
      <c r="A5" s="68" t="s">
        <v>26</v>
      </c>
      <c r="B5" s="68"/>
      <c r="C5" s="68"/>
      <c r="D5" s="68"/>
      <c r="E5" s="8">
        <v>-32068.84</v>
      </c>
    </row>
    <row r="6" spans="1:5" ht="13.5" thickBot="1" x14ac:dyDescent="0.25"/>
    <row r="7" spans="1:5" ht="48" thickBot="1" x14ac:dyDescent="0.3">
      <c r="A7" s="9"/>
      <c r="B7" s="10" t="s">
        <v>5</v>
      </c>
      <c r="C7" s="10" t="s">
        <v>6</v>
      </c>
      <c r="D7" s="15" t="s">
        <v>7</v>
      </c>
      <c r="E7" s="16" t="s">
        <v>8</v>
      </c>
    </row>
    <row r="8" spans="1:5" ht="15" customHeight="1" x14ac:dyDescent="0.2">
      <c r="A8" s="3" t="s">
        <v>11</v>
      </c>
      <c r="B8" s="4" t="e">
        <f>#REF!</f>
        <v>#REF!</v>
      </c>
      <c r="C8" s="4" t="e">
        <f>#REF!</f>
        <v>#REF!</v>
      </c>
      <c r="D8" s="17" t="e">
        <f>'расход по дому ТО'!I23</f>
        <v>#REF!</v>
      </c>
      <c r="E8" s="73" t="e">
        <f>C14-D14</f>
        <v>#REF!</v>
      </c>
    </row>
    <row r="9" spans="1:5" ht="33" customHeight="1" x14ac:dyDescent="0.2">
      <c r="A9" s="2" t="s">
        <v>12</v>
      </c>
      <c r="B9" s="1">
        <v>0</v>
      </c>
      <c r="C9" s="1">
        <v>0</v>
      </c>
      <c r="D9" s="17" t="e">
        <f>(#REF!*1.74)*2</f>
        <v>#REF!</v>
      </c>
      <c r="E9" s="74"/>
    </row>
    <row r="10" spans="1:5" ht="31.5" customHeight="1" x14ac:dyDescent="0.2">
      <c r="A10" s="2" t="s">
        <v>13</v>
      </c>
      <c r="B10" s="1"/>
      <c r="C10" s="1"/>
      <c r="D10" s="17" t="e">
        <f>(#REF!*0.15)*2</f>
        <v>#REF!</v>
      </c>
      <c r="E10" s="74"/>
    </row>
    <row r="11" spans="1:5" ht="15" customHeight="1" x14ac:dyDescent="0.2">
      <c r="A11" s="3" t="s">
        <v>14</v>
      </c>
      <c r="B11" s="1">
        <v>0</v>
      </c>
      <c r="C11" s="1">
        <v>0</v>
      </c>
      <c r="D11" s="17"/>
      <c r="E11" s="74"/>
    </row>
    <row r="12" spans="1:5" ht="26.25" customHeight="1" x14ac:dyDescent="0.2">
      <c r="A12" s="2" t="s">
        <v>15</v>
      </c>
      <c r="B12" s="1">
        <v>0</v>
      </c>
      <c r="C12" s="1">
        <v>0</v>
      </c>
      <c r="D12" s="17"/>
      <c r="E12" s="74"/>
    </row>
    <row r="13" spans="1:5" ht="34.5" customHeight="1" thickBot="1" x14ac:dyDescent="0.25">
      <c r="A13" s="18" t="s">
        <v>16</v>
      </c>
      <c r="B13" s="5">
        <v>0</v>
      </c>
      <c r="C13" s="5">
        <v>0</v>
      </c>
      <c r="D13" s="35"/>
      <c r="E13" s="74"/>
    </row>
    <row r="14" spans="1:5" ht="15" customHeight="1" thickBot="1" x14ac:dyDescent="0.3">
      <c r="A14" s="11" t="s">
        <v>23</v>
      </c>
      <c r="B14" s="12" t="e">
        <f t="shared" ref="B14:C14" si="0">SUM(B8:B13)</f>
        <v>#REF!</v>
      </c>
      <c r="C14" s="12" t="e">
        <f t="shared" si="0"/>
        <v>#REF!</v>
      </c>
      <c r="D14" s="13" t="e">
        <f>SUM(D8:D13)</f>
        <v>#REF!</v>
      </c>
      <c r="E14" s="31"/>
    </row>
    <row r="15" spans="1:5" ht="15" customHeight="1" x14ac:dyDescent="0.25">
      <c r="A15" s="33"/>
      <c r="B15" s="33"/>
      <c r="C15" s="33"/>
      <c r="D15" s="34"/>
      <c r="E15" s="34"/>
    </row>
    <row r="16" spans="1:5" ht="15.75" x14ac:dyDescent="0.25">
      <c r="A16" s="68" t="s">
        <v>37</v>
      </c>
      <c r="B16" s="68"/>
      <c r="C16" s="68"/>
      <c r="D16" s="68"/>
      <c r="E16" s="14" t="e">
        <f>E5+C14-D14</f>
        <v>#REF!</v>
      </c>
    </row>
    <row r="17" spans="1:5" ht="15" customHeight="1" x14ac:dyDescent="0.25">
      <c r="A17" s="33"/>
      <c r="B17" s="33"/>
      <c r="C17" s="33"/>
      <c r="D17" s="34"/>
      <c r="E17" s="34"/>
    </row>
    <row r="18" spans="1:5" ht="15" customHeight="1" x14ac:dyDescent="0.25">
      <c r="A18" s="33"/>
      <c r="B18" s="33"/>
      <c r="C18" s="33"/>
      <c r="D18" s="34"/>
      <c r="E18" s="34"/>
    </row>
    <row r="19" spans="1:5" ht="15" customHeight="1" x14ac:dyDescent="0.25">
      <c r="A19" s="33"/>
      <c r="B19" s="33"/>
      <c r="C19" s="33"/>
      <c r="D19" s="34"/>
      <c r="E19" s="34"/>
    </row>
    <row r="20" spans="1:5" ht="15.75" x14ac:dyDescent="0.25">
      <c r="A20" s="68" t="s">
        <v>26</v>
      </c>
      <c r="B20" s="68"/>
      <c r="C20" s="68"/>
      <c r="D20" s="68"/>
      <c r="E20" s="14">
        <v>5315.14</v>
      </c>
    </row>
    <row r="21" spans="1:5" ht="15" customHeight="1" thickBot="1" x14ac:dyDescent="0.3">
      <c r="A21" s="33"/>
      <c r="B21" s="33"/>
      <c r="C21" s="33"/>
      <c r="D21" s="34"/>
      <c r="E21" s="34"/>
    </row>
    <row r="22" spans="1:5" ht="15" customHeight="1" thickBot="1" x14ac:dyDescent="0.25">
      <c r="A22" s="36" t="s">
        <v>24</v>
      </c>
      <c r="B22" s="6" t="e">
        <f>#REF!</f>
        <v>#REF!</v>
      </c>
      <c r="C22" s="6" t="e">
        <f>#REF!</f>
        <v>#REF!</v>
      </c>
      <c r="D22" s="37">
        <v>0</v>
      </c>
      <c r="E22" s="38" t="e">
        <f>C22-D22</f>
        <v>#REF!</v>
      </c>
    </row>
    <row r="23" spans="1:5" x14ac:dyDescent="0.2">
      <c r="E23" s="19"/>
    </row>
    <row r="24" spans="1:5" ht="15.75" x14ac:dyDescent="0.25">
      <c r="A24" s="68" t="s">
        <v>37</v>
      </c>
      <c r="B24" s="68"/>
      <c r="C24" s="68"/>
      <c r="D24" s="68"/>
      <c r="E24" s="14" t="e">
        <f>E20+C22-D22</f>
        <v>#REF!</v>
      </c>
    </row>
    <row r="27" spans="1:5" x14ac:dyDescent="0.2">
      <c r="A27" s="72" t="s">
        <v>34</v>
      </c>
      <c r="B27" s="72"/>
      <c r="C27" s="72"/>
      <c r="D27" s="72"/>
    </row>
  </sheetData>
  <mergeCells count="7">
    <mergeCell ref="A3:E3"/>
    <mergeCell ref="A5:D5"/>
    <mergeCell ref="A24:D24"/>
    <mergeCell ref="A27:D27"/>
    <mergeCell ref="E8:E13"/>
    <mergeCell ref="A16:D16"/>
    <mergeCell ref="A20:D20"/>
  </mergeCells>
  <pageMargins left="0.7" right="0.7" top="0.75" bottom="0.75" header="0.3" footer="0.3"/>
  <pageSetup paperSize="9" scale="81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topLeftCell="A4" workbookViewId="0">
      <selection activeCell="I7" sqref="I7:I8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6" width="36.28515625" customWidth="1"/>
    <col min="9" max="9" width="13" customWidth="1"/>
  </cols>
  <sheetData>
    <row r="2" spans="1:9" ht="17.25" x14ac:dyDescent="0.3">
      <c r="A2" s="76" t="s">
        <v>17</v>
      </c>
      <c r="B2" s="76"/>
      <c r="C2" s="76"/>
      <c r="D2" s="76"/>
      <c r="E2" s="76"/>
      <c r="F2" s="76"/>
      <c r="G2" s="76"/>
      <c r="H2" s="76"/>
      <c r="I2" s="76"/>
    </row>
    <row r="3" spans="1:9" ht="17.25" x14ac:dyDescent="0.3">
      <c r="A3" s="76" t="s">
        <v>25</v>
      </c>
      <c r="B3" s="76"/>
      <c r="C3" s="76"/>
      <c r="D3" s="76"/>
      <c r="E3" s="76"/>
      <c r="F3" s="76"/>
      <c r="G3" s="76"/>
      <c r="H3" s="76"/>
      <c r="I3" s="76"/>
    </row>
    <row r="4" spans="1:9" ht="17.25" x14ac:dyDescent="0.3">
      <c r="A4" s="76" t="s">
        <v>35</v>
      </c>
      <c r="B4" s="76"/>
      <c r="C4" s="76"/>
      <c r="D4" s="76"/>
      <c r="E4" s="76"/>
      <c r="F4" s="76"/>
      <c r="G4" s="76"/>
      <c r="H4" s="76"/>
      <c r="I4" s="76"/>
    </row>
    <row r="5" spans="1:9" ht="13.5" thickBot="1" x14ac:dyDescent="0.25"/>
    <row r="6" spans="1:9" ht="45" x14ac:dyDescent="0.2">
      <c r="A6" s="39" t="s">
        <v>0</v>
      </c>
      <c r="B6" s="40" t="s">
        <v>1</v>
      </c>
      <c r="C6" s="41" t="s">
        <v>2</v>
      </c>
      <c r="D6" s="41" t="s">
        <v>18</v>
      </c>
      <c r="E6" s="41" t="s">
        <v>3</v>
      </c>
      <c r="F6" s="42" t="s">
        <v>27</v>
      </c>
      <c r="G6" s="42" t="s">
        <v>19</v>
      </c>
      <c r="H6" s="42" t="s">
        <v>4</v>
      </c>
      <c r="I6" s="43" t="s">
        <v>20</v>
      </c>
    </row>
    <row r="7" spans="1:9" ht="38.25" x14ac:dyDescent="0.2">
      <c r="A7" s="48">
        <v>1</v>
      </c>
      <c r="B7" s="48">
        <v>2015</v>
      </c>
      <c r="C7" s="48" t="s">
        <v>28</v>
      </c>
      <c r="D7" s="48"/>
      <c r="E7" s="48" t="s">
        <v>29</v>
      </c>
      <c r="F7" s="51" t="s">
        <v>30</v>
      </c>
      <c r="G7" s="48"/>
      <c r="H7" s="48"/>
      <c r="I7" s="48">
        <v>3191.54</v>
      </c>
    </row>
    <row r="8" spans="1:9" x14ac:dyDescent="0.2">
      <c r="A8" s="48">
        <v>2</v>
      </c>
      <c r="B8" s="48">
        <v>2015</v>
      </c>
      <c r="C8" s="51" t="s">
        <v>28</v>
      </c>
      <c r="D8" s="51" t="s">
        <v>31</v>
      </c>
      <c r="E8" s="51" t="s">
        <v>32</v>
      </c>
      <c r="F8" s="48"/>
      <c r="G8" s="48"/>
      <c r="H8" s="48"/>
      <c r="I8" s="51" t="s">
        <v>33</v>
      </c>
    </row>
    <row r="9" spans="1:9" x14ac:dyDescent="0.2">
      <c r="A9" s="48"/>
      <c r="B9" s="48"/>
      <c r="C9" s="48"/>
      <c r="D9" s="48"/>
      <c r="E9" s="48"/>
      <c r="F9" s="48"/>
      <c r="G9" s="48"/>
      <c r="H9" s="48"/>
      <c r="I9" s="48"/>
    </row>
    <row r="10" spans="1:9" x14ac:dyDescent="0.2">
      <c r="A10" s="48"/>
      <c r="B10" s="48"/>
      <c r="C10" s="48"/>
      <c r="D10" s="48"/>
      <c r="E10" s="48"/>
      <c r="F10" s="48"/>
      <c r="G10" s="48"/>
      <c r="H10" s="48"/>
      <c r="I10" s="48"/>
    </row>
    <row r="11" spans="1:9" x14ac:dyDescent="0.2">
      <c r="A11" s="48"/>
      <c r="B11" s="48"/>
      <c r="C11" s="48"/>
      <c r="D11" s="48"/>
      <c r="E11" s="48"/>
      <c r="F11" s="48"/>
      <c r="G11" s="48"/>
      <c r="H11" s="48"/>
      <c r="I11" s="48"/>
    </row>
    <row r="12" spans="1:9" x14ac:dyDescent="0.2">
      <c r="A12" s="48"/>
      <c r="B12" s="48"/>
      <c r="C12" s="48"/>
      <c r="D12" s="48"/>
      <c r="E12" s="48"/>
      <c r="F12" s="48"/>
      <c r="G12" s="48"/>
      <c r="H12" s="48"/>
      <c r="I12" s="48"/>
    </row>
    <row r="13" spans="1:9" x14ac:dyDescent="0.2">
      <c r="A13" s="44"/>
      <c r="B13" s="45"/>
      <c r="C13" s="46"/>
      <c r="D13" s="47"/>
      <c r="E13" s="48"/>
      <c r="F13" s="49"/>
      <c r="G13" s="49"/>
      <c r="H13" s="49"/>
      <c r="I13" s="50"/>
    </row>
    <row r="14" spans="1:9" hidden="1" x14ac:dyDescent="0.2">
      <c r="A14" s="20"/>
      <c r="B14" s="21"/>
      <c r="C14" s="22"/>
      <c r="D14" s="23"/>
      <c r="E14" s="24"/>
      <c r="F14" s="25"/>
      <c r="G14" s="25"/>
      <c r="H14" s="25"/>
      <c r="I14" s="26"/>
    </row>
    <row r="15" spans="1:9" hidden="1" x14ac:dyDescent="0.2">
      <c r="A15" s="20"/>
      <c r="B15" s="21"/>
      <c r="C15" s="22"/>
      <c r="D15" s="23"/>
      <c r="E15" s="24"/>
      <c r="F15" s="25"/>
      <c r="G15" s="25"/>
      <c r="H15" s="25"/>
      <c r="I15" s="26"/>
    </row>
    <row r="16" spans="1:9" hidden="1" x14ac:dyDescent="0.2">
      <c r="A16" s="20"/>
      <c r="B16" s="21"/>
      <c r="C16" s="22"/>
      <c r="D16" s="23"/>
      <c r="E16" s="24"/>
      <c r="F16" s="25"/>
      <c r="G16" s="25"/>
      <c r="H16" s="25"/>
      <c r="I16" s="26"/>
    </row>
    <row r="17" spans="1:9" hidden="1" x14ac:dyDescent="0.2">
      <c r="A17" s="20"/>
      <c r="B17" s="21"/>
      <c r="C17" s="22"/>
      <c r="D17" s="23"/>
      <c r="E17" s="24"/>
      <c r="F17" s="25"/>
      <c r="G17" s="25"/>
      <c r="H17" s="25"/>
      <c r="I17" s="26"/>
    </row>
    <row r="18" spans="1:9" hidden="1" x14ac:dyDescent="0.2">
      <c r="A18" s="20"/>
      <c r="B18" s="21"/>
      <c r="C18" s="22"/>
      <c r="D18" s="23"/>
      <c r="E18" s="24"/>
      <c r="F18" s="25"/>
      <c r="G18" s="25"/>
      <c r="H18" s="25"/>
      <c r="I18" s="26"/>
    </row>
    <row r="19" spans="1:9" hidden="1" x14ac:dyDescent="0.2">
      <c r="A19" s="20"/>
      <c r="B19" s="21"/>
      <c r="C19" s="22"/>
      <c r="D19" s="23"/>
      <c r="E19" s="24"/>
      <c r="F19" s="25"/>
      <c r="G19" s="25"/>
      <c r="H19" s="25"/>
      <c r="I19" s="26"/>
    </row>
    <row r="20" spans="1:9" hidden="1" x14ac:dyDescent="0.2">
      <c r="A20" s="20"/>
      <c r="B20" s="21"/>
      <c r="C20" s="22"/>
      <c r="D20" s="23"/>
      <c r="E20" s="24"/>
      <c r="F20" s="25"/>
      <c r="G20" s="25"/>
      <c r="H20" s="25"/>
      <c r="I20" s="26"/>
    </row>
    <row r="21" spans="1:9" hidden="1" x14ac:dyDescent="0.2">
      <c r="A21" s="20"/>
      <c r="B21" s="21"/>
      <c r="C21" s="22"/>
      <c r="D21" s="23"/>
      <c r="E21" s="24"/>
      <c r="F21" s="25"/>
      <c r="G21" s="25"/>
      <c r="H21" s="25"/>
      <c r="I21" s="26"/>
    </row>
    <row r="22" spans="1:9" ht="15.75" thickBot="1" x14ac:dyDescent="0.25">
      <c r="A22" s="27"/>
      <c r="B22" s="77" t="s">
        <v>21</v>
      </c>
      <c r="C22" s="78"/>
      <c r="D22" s="78"/>
      <c r="E22" s="78"/>
      <c r="F22" s="78"/>
      <c r="G22" s="78"/>
      <c r="H22" s="79"/>
      <c r="I22" s="28" t="e">
        <f>#REF!+#REF!</f>
        <v>#REF!</v>
      </c>
    </row>
    <row r="23" spans="1:9" ht="15.75" thickBot="1" x14ac:dyDescent="0.3">
      <c r="A23" s="69" t="s">
        <v>22</v>
      </c>
      <c r="B23" s="70"/>
      <c r="C23" s="70"/>
      <c r="D23" s="29"/>
      <c r="E23" s="29"/>
      <c r="F23" s="29"/>
      <c r="G23" s="29"/>
      <c r="H23" s="29"/>
      <c r="I23" s="30" t="e">
        <f>SUM(I7:I22)</f>
        <v>#REF!</v>
      </c>
    </row>
    <row r="24" spans="1:9" x14ac:dyDescent="0.2">
      <c r="A24" s="80"/>
      <c r="B24" s="80"/>
      <c r="C24" s="81"/>
      <c r="D24" s="81"/>
      <c r="E24" s="81"/>
      <c r="F24" s="81"/>
      <c r="G24" s="81"/>
      <c r="H24" s="81"/>
      <c r="I24" s="81"/>
    </row>
    <row r="28" spans="1:9" ht="15" x14ac:dyDescent="0.25">
      <c r="A28" s="75" t="s">
        <v>34</v>
      </c>
      <c r="B28" s="75"/>
      <c r="C28" s="75"/>
      <c r="D28" s="75"/>
      <c r="E28" s="75"/>
      <c r="F28" s="75"/>
      <c r="G28" s="75"/>
      <c r="H28" s="75"/>
      <c r="I28" s="75"/>
    </row>
  </sheetData>
  <mergeCells count="7">
    <mergeCell ref="A28:I28"/>
    <mergeCell ref="A2:I2"/>
    <mergeCell ref="A3:I3"/>
    <mergeCell ref="A4:I4"/>
    <mergeCell ref="B22:H22"/>
    <mergeCell ref="A23:C23"/>
    <mergeCell ref="A24:I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 тек. ремонт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2016-01-28T07:37:14Z</cp:lastPrinted>
  <dcterms:created xsi:type="dcterms:W3CDTF">2015-02-24T21:57:31Z</dcterms:created>
  <dcterms:modified xsi:type="dcterms:W3CDTF">2016-02-23T14:57:47Z</dcterms:modified>
</cp:coreProperties>
</file>