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firstSheet="1" activeTab="1"/>
  </bookViews>
  <sheets>
    <sheet name="общий отчет по дому за 15 г" sheetId="1" state="hidden" r:id="rId1"/>
    <sheet name="расход по дому ТР 15" sheetId="2" r:id="rId2"/>
    <sheet name="отчет сод. жилья" sheetId="5" state="hidden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46" i="2" l="1"/>
  <c r="D10" i="5" l="1"/>
  <c r="D9" i="5"/>
  <c r="E14" i="5"/>
  <c r="D8" i="5"/>
  <c r="D14" i="5" l="1"/>
  <c r="B8" i="5" l="1"/>
  <c r="B14" i="5" s="1"/>
  <c r="C12" i="1"/>
  <c r="D12" i="1"/>
  <c r="C9" i="1"/>
  <c r="D9" i="1"/>
  <c r="C10" i="1"/>
  <c r="C11" i="1"/>
  <c r="D11" i="1"/>
  <c r="C13" i="1"/>
  <c r="D13" i="1"/>
  <c r="E13" i="1" s="1"/>
  <c r="C14" i="1"/>
  <c r="D14" i="1"/>
  <c r="E7" i="1" l="1"/>
  <c r="C6" i="1"/>
  <c r="C8" i="5"/>
  <c r="C14" i="5" s="1"/>
  <c r="C22" i="5"/>
  <c r="D7" i="1" s="1"/>
  <c r="B22" i="5"/>
  <c r="C7" i="1" s="1"/>
  <c r="G47" i="2"/>
  <c r="G16" i="5" l="1"/>
  <c r="G8" i="5"/>
  <c r="G14" i="5" s="1"/>
  <c r="G22" i="5"/>
  <c r="G24" i="5"/>
  <c r="D6" i="1" l="1"/>
  <c r="E6" i="1" l="1"/>
</calcChain>
</file>

<file path=xl/sharedStrings.xml><?xml version="1.0" encoding="utf-8"?>
<sst xmlns="http://schemas.openxmlformats.org/spreadsheetml/2006/main" count="181" uniqueCount="132">
  <si>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</si>
  <si>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</si>
  <si>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</si>
  <si>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</si>
  <si>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</si>
  <si>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</si>
  <si>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</si>
  <si>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</si>
  <si>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</si>
  <si>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</si>
  <si>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</si>
  <si>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</si>
  <si>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</si>
  <si>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</si>
  <si>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</si>
  <si>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</si>
  <si>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</si>
  <si>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</si>
  <si>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</si>
  <si>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</si>
  <si>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</si>
  <si>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</si>
  <si>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</si>
  <si>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</si>
  <si>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</si>
  <si>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</si>
  <si>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</si>
  <si>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</si>
  <si>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</si>
  <si>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</si>
  <si>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</si>
  <si>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</si>
  <si>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Услуги банка по приему денежных средств от населения</t>
  </si>
  <si>
    <t>Содержание жилья: итого</t>
  </si>
  <si>
    <t>Содержание пожарных сетей</t>
  </si>
  <si>
    <t>Остаток денежных средств дома на 01.06.2015 г</t>
  </si>
  <si>
    <t>июнь</t>
  </si>
  <si>
    <t>подвал</t>
  </si>
  <si>
    <t>Смена труб ХВС</t>
  </si>
  <si>
    <t>Труба PN 20 ф 20 мм -0,5 м/п. Труба PN 20 ф 40 мм -8 м/п Кран шаровой бронз ф 15 мм -1 шт.</t>
  </si>
  <si>
    <t xml:space="preserve">кв. 76 </t>
  </si>
  <si>
    <t>Устранение засора труб КНС</t>
  </si>
  <si>
    <t>ф 100 мм -2 м/п</t>
  </si>
  <si>
    <t>кв. 80, подъезд №3</t>
  </si>
  <si>
    <t xml:space="preserve"> Ремонт электроосвещения в подъезде</t>
  </si>
  <si>
    <t>Дезинсекция (блохи)</t>
  </si>
  <si>
    <t>1084,6 м2</t>
  </si>
  <si>
    <t>Дезинсекция (блохи) (третий этаж тараканы)</t>
  </si>
  <si>
    <t>1084,6м2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</si>
  <si>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</si>
  <si>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"Содержание Жилья" за период с 01.06.2015 г по 31.07.2015 г по адресу ул. С. Лазо, 5</t>
  </si>
  <si>
    <t>Остаток денежных средств дома на 31.07.2015 г</t>
  </si>
  <si>
    <t>в доме по  адресу ул. С. Лазо, 5 за период с 01.06.2015 по 31.07.2015гг.</t>
  </si>
  <si>
    <t>покос травы</t>
  </si>
  <si>
    <t>придомовая территория</t>
  </si>
  <si>
    <t>400 м2</t>
  </si>
  <si>
    <t>кв. 60,51,подъезд 2 этаж 4,подъезд 4 этаж 1</t>
  </si>
  <si>
    <t>ремонт щита этажного и подъездного электроосвещения</t>
  </si>
  <si>
    <t>кв 122,126,118</t>
  </si>
  <si>
    <t>смена труб стояков ХВС,ГВС,КНС</t>
  </si>
  <si>
    <t>смена труб КНС6,9 м/п, ГВСи ХВС 9,5м</t>
  </si>
  <si>
    <t>подвал,подъезд 1</t>
  </si>
  <si>
    <t>смена запорной арматуры на вводе ГВС</t>
  </si>
  <si>
    <t>задвижка ф 80 - 1 шт</t>
  </si>
  <si>
    <t>подъезд 2,4</t>
  </si>
  <si>
    <t>устройство аншлага( информационная табличка)</t>
  </si>
  <si>
    <t>2 шт</t>
  </si>
  <si>
    <t>подвал, подъезд 1</t>
  </si>
  <si>
    <t>ремонт ввода ГВС</t>
  </si>
  <si>
    <t>установка заглушки ф 15мм -1шт,смена рез. Прокладок на фланцевых соединениях ф 80 мм - 4 шт</t>
  </si>
  <si>
    <t>июль</t>
  </si>
  <si>
    <t>Содержание и Ремонт жилья</t>
  </si>
  <si>
    <t>дебиторская задолженность жителей по состоянию на 01.08.2015 г. состовляет:</t>
  </si>
  <si>
    <t>остаток на данный период</t>
  </si>
  <si>
    <t>август</t>
  </si>
  <si>
    <t>кв.23,24,28,65</t>
  </si>
  <si>
    <t>ремонт щита этажного</t>
  </si>
  <si>
    <t>сентябрь</t>
  </si>
  <si>
    <t>ремонт мягкой кровли</t>
  </si>
  <si>
    <t>231,82 м2</t>
  </si>
  <si>
    <t>кв.49</t>
  </si>
  <si>
    <t>ремонт ЦО(стояк к полотенцесушителю)</t>
  </si>
  <si>
    <t>2шт</t>
  </si>
  <si>
    <t>дезинсекция</t>
  </si>
  <si>
    <t>кв.31</t>
  </si>
  <si>
    <t>кв.49,45,76</t>
  </si>
  <si>
    <t>ремонт ГВС</t>
  </si>
  <si>
    <t>кв.106</t>
  </si>
  <si>
    <t>слив воды из системы ЦО(для стояка)</t>
  </si>
  <si>
    <t>кв.17</t>
  </si>
  <si>
    <t>октябрь</t>
  </si>
  <si>
    <t>запуск системы ЦО</t>
  </si>
  <si>
    <t>выпуск подъезд №4</t>
  </si>
  <si>
    <t>подъезд №4 этаж №9(кв.142), подъезд №2 этаж №2( кв.43)</t>
  </si>
  <si>
    <t>ремонт электроосвещения в подъезде</t>
  </si>
  <si>
    <t>кв.45,70</t>
  </si>
  <si>
    <t>подвал и тех.этаж</t>
  </si>
  <si>
    <t>ремонт внутридомовой системы ЦО</t>
  </si>
  <si>
    <t>очистка кровли и подвального помещения от мусора</t>
  </si>
  <si>
    <t>придомоваятерритория</t>
  </si>
  <si>
    <t>500м2</t>
  </si>
  <si>
    <t>осенний осмотр</t>
  </si>
  <si>
    <t>смена труб ливнестока</t>
  </si>
  <si>
    <t>22м/п</t>
  </si>
  <si>
    <t>кв.52</t>
  </si>
  <si>
    <t>смена запорной арматуры ХВС</t>
  </si>
  <si>
    <t>кв.63</t>
  </si>
  <si>
    <t>кв.58</t>
  </si>
  <si>
    <t>частичная смена труб КНС</t>
  </si>
  <si>
    <t>ноябрь</t>
  </si>
  <si>
    <t>декабрь</t>
  </si>
  <si>
    <t>ремонт электроосвещения в подвале</t>
  </si>
  <si>
    <t>кв.111,143,подвал,кв.115,119,131,135,139</t>
  </si>
  <si>
    <t>смена труб ХВС</t>
  </si>
  <si>
    <t>20м/п</t>
  </si>
  <si>
    <t>кв.143,тех. Этаж</t>
  </si>
  <si>
    <t>смена труб стояков КНС</t>
  </si>
  <si>
    <t>4 м/п</t>
  </si>
  <si>
    <t>кв.75,79,83,85,89,93,95,103,107,24</t>
  </si>
  <si>
    <t>смена труб ЦО</t>
  </si>
  <si>
    <t>29 м/п</t>
  </si>
  <si>
    <t>кв.36</t>
  </si>
  <si>
    <t>6 м/п</t>
  </si>
  <si>
    <t>кв.15</t>
  </si>
  <si>
    <t>смена запорной арматуры на трубопроводе ГВС</t>
  </si>
  <si>
    <t>кв.18</t>
  </si>
  <si>
    <t>кв.76,80,84,88,92,96,100,104,108</t>
  </si>
  <si>
    <t>устранение непрогрева в системе ЦО</t>
  </si>
  <si>
    <t>гидравлическое испытание внутридомовой системы ЦО</t>
  </si>
  <si>
    <t>4680 м/п</t>
  </si>
  <si>
    <t xml:space="preserve">Информация о выполненных работах по статье "Содержание и Ремонт жилья" по адресу ул. С. Лазо, 5  за период 01.06.2015 г по 31.12.2015 г 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</si>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</sst>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2" borderId="11" xfId="0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18" xfId="0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8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6" fillId="0" borderId="1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4" fillId="0" borderId="19" xfId="0" applyNumberFormat="1" applyFont="1" applyBorder="1"/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22" xfId="0" applyFont="1" applyBorder="1" applyAlignment="1">
      <alignment wrapText="1"/>
    </xf>
    <xf numFmtId="0" fontId="0" fillId="0" borderId="24" xfId="0" applyBorder="1"/>
    <xf numFmtId="0" fontId="1" fillId="0" borderId="28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" xfId="0" applyBorder="1" applyAlignment="1">
      <alignment wrapText="1"/>
    </xf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8" xfId="0" applyFont="1" applyFill="1" applyBorder="1" applyAlignment="1">
      <alignment wrapText="1"/>
    </xf>
    <xf numFmtId="2" fontId="0" fillId="2" borderId="11" xfId="0" applyNumberFormat="1" applyFill="1" applyBorder="1" applyAlignment="1">
      <alignment vertical="center"/>
    </xf>
    <xf numFmtId="2" fontId="0" fillId="2" borderId="19" xfId="0" applyNumberFormat="1" applyFill="1" applyBorder="1" applyAlignment="1">
      <alignment horizontal="center" vertical="center"/>
    </xf>
    <xf numFmtId="2" fontId="0" fillId="0" borderId="27" xfId="0" applyNumberFormat="1" applyBorder="1"/>
    <xf numFmtId="2" fontId="0" fillId="0" borderId="24" xfId="0" applyNumberFormat="1" applyBorder="1"/>
    <xf numFmtId="0" fontId="1" fillId="0" borderId="0" xfId="0" applyFont="1" applyFill="1" applyBorder="1" applyAlignment="1"/>
    <xf numFmtId="0" fontId="7" fillId="0" borderId="0" xfId="0" applyFont="1"/>
    <xf numFmtId="0" fontId="0" fillId="0" borderId="3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22" xfId="0" applyBorder="1"/>
    <xf numFmtId="164" fontId="0" fillId="0" borderId="24" xfId="0" applyNumberFormat="1" applyBorder="1" applyAlignment="1">
      <alignment vertical="center"/>
    </xf>
    <xf numFmtId="2" fontId="0" fillId="0" borderId="33" xfId="0" applyNumberFormat="1" applyBorder="1"/>
    <xf numFmtId="2" fontId="1" fillId="0" borderId="19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42">
          <cell r="AF42">
            <v>452862.73</v>
          </cell>
          <cell r="AJ42">
            <v>6010.5042000000003</v>
          </cell>
          <cell r="AL42">
            <v>4034.6935499999995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>
      <selection activeCell="B18" sqref="B18:E18"/>
    </sheetView>
  </sheetViews>
  <sheetFormatPr defaultRowHeight="12.75" x14ac:dyDescent="0.2"/>
  <cols>
    <col min="2" max="2" width="26" customWidth="1"/>
    <col min="3" max="3" width="20.7109375" customWidth="1"/>
    <col min="4" max="4" width="20.42578125" customWidth="1"/>
    <col min="5" max="5" width="21.42578125" customWidth="1"/>
  </cols>
  <sheetData>
    <row r="2" spans="2:8" ht="51.75" customHeight="1" x14ac:dyDescent="0.4">
      <c r="B2" s="56" t="s">
        <v>11</v>
      </c>
      <c r="C2" s="56"/>
      <c r="D2" s="56"/>
      <c r="E2" s="56"/>
    </row>
    <row r="3" spans="2:8" ht="26.25" customHeight="1" x14ac:dyDescent="0.35">
      <c r="B3" s="55" t="s">
        <v>52</v>
      </c>
      <c r="C3" s="55"/>
      <c r="D3" s="55"/>
      <c r="E3" s="55"/>
      <c r="F3" s="1"/>
      <c r="G3" s="1"/>
      <c r="H3" s="1"/>
    </row>
    <row r="4" spans="2:8" ht="30" customHeight="1" thickBot="1" x14ac:dyDescent="0.25">
      <c r="B4" s="55"/>
      <c r="C4" s="55"/>
      <c r="D4" s="55"/>
      <c r="E4" s="55"/>
    </row>
    <row r="5" spans="2:8" ht="45.75" thickBot="1" x14ac:dyDescent="0.3">
      <c r="B5" s="6" t="s">
        <v>0</v>
      </c>
      <c r="C5" s="6" t="s">
        <v>9</v>
      </c>
      <c r="D5" s="6" t="s">
        <v>10</v>
      </c>
      <c r="E5" s="7" t="s">
        <v>73</v>
      </c>
    </row>
    <row r="6" spans="2:8" x14ac:dyDescent="0.2">
      <c r="B6" s="30" t="s">
        <v>71</v>
      </c>
      <c r="C6" s="31" t="e">
        <f>#REF!</f>
        <v>#REF!</v>
      </c>
      <c r="D6" s="31" t="e">
        <f>#REF!</f>
        <v>#REF!</v>
      </c>
      <c r="E6" s="44" t="e">
        <f>#REF!</f>
        <v>#REF!</v>
      </c>
    </row>
    <row r="7" spans="2:8" ht="25.5" x14ac:dyDescent="0.2">
      <c r="B7" s="32" t="s">
        <v>1</v>
      </c>
      <c r="C7" s="2" t="e">
        <f>'отчет сод. жилья'!B22</f>
        <v>#REF!</v>
      </c>
      <c r="D7" s="10" t="e">
        <f>'отчет сод. жилья'!C22</f>
        <v>#REF!</v>
      </c>
      <c r="E7" s="45" t="e">
        <f>#REF!</f>
        <v>#REF!</v>
      </c>
    </row>
    <row r="8" spans="2:8" ht="51" x14ac:dyDescent="0.2">
      <c r="B8" s="32" t="s">
        <v>2</v>
      </c>
      <c r="C8" s="2">
        <v>0</v>
      </c>
      <c r="D8" s="2">
        <v>0</v>
      </c>
      <c r="E8" s="33">
        <v>0</v>
      </c>
    </row>
    <row r="9" spans="2:8" ht="25.5" x14ac:dyDescent="0.2">
      <c r="B9" s="32" t="s">
        <v>3</v>
      </c>
      <c r="C9" s="2" t="e">
        <f>#REF!</f>
        <v>#REF!</v>
      </c>
      <c r="D9" s="2" t="e">
        <f>#REF!</f>
        <v>#REF!</v>
      </c>
      <c r="E9" s="33">
        <v>0</v>
      </c>
    </row>
    <row r="10" spans="2:8" x14ac:dyDescent="0.2">
      <c r="B10" s="32" t="s">
        <v>4</v>
      </c>
      <c r="C10" s="2" t="e">
        <f>#REF!</f>
        <v>#REF!</v>
      </c>
      <c r="D10" s="2">
        <v>0</v>
      </c>
      <c r="E10" s="33">
        <v>0</v>
      </c>
    </row>
    <row r="11" spans="2:8" x14ac:dyDescent="0.2">
      <c r="B11" s="32" t="s">
        <v>5</v>
      </c>
      <c r="C11" s="2" t="e">
        <f>#REF!</f>
        <v>#REF!</v>
      </c>
      <c r="D11" s="2" t="e">
        <f>#REF!</f>
        <v>#REF!</v>
      </c>
      <c r="E11" s="33">
        <v>0</v>
      </c>
    </row>
    <row r="12" spans="2:8" ht="25.5" x14ac:dyDescent="0.2">
      <c r="B12" s="32" t="s">
        <v>6</v>
      </c>
      <c r="C12" s="2" t="e">
        <f>#REF!</f>
        <v>#REF!</v>
      </c>
      <c r="D12" s="2" t="e">
        <f>#REF!</f>
        <v>#REF!</v>
      </c>
      <c r="E12" s="33">
        <v>0</v>
      </c>
    </row>
    <row r="13" spans="2:8" ht="25.5" x14ac:dyDescent="0.2">
      <c r="B13" s="32" t="s">
        <v>7</v>
      </c>
      <c r="C13" s="2" t="e">
        <f>#REF!</f>
        <v>#REF!</v>
      </c>
      <c r="D13" s="2" t="e">
        <f>#REF!</f>
        <v>#REF!</v>
      </c>
      <c r="E13" s="33" t="e">
        <f>D13</f>
        <v>#REF!</v>
      </c>
    </row>
    <row r="14" spans="2:8" ht="26.25" thickBot="1" x14ac:dyDescent="0.25">
      <c r="B14" s="34" t="s">
        <v>8</v>
      </c>
      <c r="C14" s="35" t="e">
        <f>#REF!</f>
        <v>#REF!</v>
      </c>
      <c r="D14" s="35" t="e">
        <f>#REF!</f>
        <v>#REF!</v>
      </c>
      <c r="E14" s="36">
        <v>0</v>
      </c>
    </row>
    <row r="16" spans="2:8" ht="19.5" customHeight="1" x14ac:dyDescent="0.2">
      <c r="B16" s="46" t="s">
        <v>49</v>
      </c>
      <c r="C16" s="46"/>
      <c r="D16" s="46"/>
      <c r="E16" s="46"/>
    </row>
    <row r="18" spans="2:5" x14ac:dyDescent="0.2">
      <c r="B18" s="47" t="s">
        <v>72</v>
      </c>
      <c r="C18" s="47"/>
      <c r="D18" s="47"/>
      <c r="E18" s="47">
        <v>18469.419999999998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16" workbookViewId="0">
      <selection activeCell="E51" sqref="E5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23.85546875" customWidth="1"/>
    <col min="7" max="7" width="11.28515625" customWidth="1"/>
  </cols>
  <sheetData>
    <row r="1" spans="1:7" ht="93.75" customHeight="1" thickBot="1" x14ac:dyDescent="0.4">
      <c r="A1" s="65" t="s">
        <v>130</v>
      </c>
      <c r="B1" s="65"/>
      <c r="C1" s="65"/>
      <c r="D1" s="65"/>
      <c r="E1" s="65"/>
      <c r="F1" s="65"/>
      <c r="G1" s="65"/>
    </row>
    <row r="2" spans="1:7" ht="16.5" customHeight="1" x14ac:dyDescent="0.2">
      <c r="A2" s="66" t="s">
        <v>12</v>
      </c>
      <c r="B2" s="68" t="s">
        <v>13</v>
      </c>
      <c r="C2" s="68" t="s">
        <v>14</v>
      </c>
      <c r="D2" s="68" t="s">
        <v>15</v>
      </c>
      <c r="E2" s="68" t="s">
        <v>16</v>
      </c>
      <c r="F2" s="68" t="s">
        <v>17</v>
      </c>
      <c r="G2" s="70" t="s">
        <v>18</v>
      </c>
    </row>
    <row r="3" spans="1:7" ht="29.25" customHeight="1" thickBot="1" x14ac:dyDescent="0.25">
      <c r="A3" s="67"/>
      <c r="B3" s="69"/>
      <c r="C3" s="69"/>
      <c r="D3" s="69"/>
      <c r="E3" s="69"/>
      <c r="F3" s="69"/>
      <c r="G3" s="71"/>
    </row>
    <row r="4" spans="1:7" ht="51" x14ac:dyDescent="0.2">
      <c r="A4" s="49">
        <v>1</v>
      </c>
      <c r="B4" s="48">
        <v>2015</v>
      </c>
      <c r="C4" s="48" t="s">
        <v>36</v>
      </c>
      <c r="D4" s="5" t="s">
        <v>37</v>
      </c>
      <c r="E4" s="5" t="s">
        <v>38</v>
      </c>
      <c r="F4" s="11" t="s">
        <v>39</v>
      </c>
      <c r="G4" s="50">
        <v>6552.25</v>
      </c>
    </row>
    <row r="5" spans="1:7" x14ac:dyDescent="0.2">
      <c r="A5" s="51">
        <v>2</v>
      </c>
      <c r="B5" s="24">
        <v>2015</v>
      </c>
      <c r="C5" s="25" t="s">
        <v>36</v>
      </c>
      <c r="D5" s="26" t="s">
        <v>40</v>
      </c>
      <c r="E5" s="27" t="s">
        <v>41</v>
      </c>
      <c r="F5" s="28" t="s">
        <v>42</v>
      </c>
      <c r="G5" s="52">
        <v>131.05000000000001</v>
      </c>
    </row>
    <row r="6" spans="1:7" x14ac:dyDescent="0.2">
      <c r="A6" s="51">
        <v>3</v>
      </c>
      <c r="B6" s="24">
        <v>2015</v>
      </c>
      <c r="C6" s="25" t="s">
        <v>36</v>
      </c>
      <c r="D6" s="26" t="s">
        <v>43</v>
      </c>
      <c r="E6" s="27" t="s">
        <v>44</v>
      </c>
      <c r="F6" s="28"/>
      <c r="G6" s="52">
        <v>1281.1400000000001</v>
      </c>
    </row>
    <row r="7" spans="1:7" x14ac:dyDescent="0.2">
      <c r="A7" s="51">
        <v>4</v>
      </c>
      <c r="B7" s="24">
        <v>2015</v>
      </c>
      <c r="C7" s="25" t="s">
        <v>36</v>
      </c>
      <c r="D7" s="26"/>
      <c r="E7" s="27" t="s">
        <v>45</v>
      </c>
      <c r="F7" s="28" t="s">
        <v>46</v>
      </c>
      <c r="G7" s="52">
        <v>5314.54</v>
      </c>
    </row>
    <row r="8" spans="1:7" ht="25.5" x14ac:dyDescent="0.2">
      <c r="A8" s="51">
        <v>5</v>
      </c>
      <c r="B8" s="24">
        <v>2015</v>
      </c>
      <c r="C8" s="25" t="s">
        <v>36</v>
      </c>
      <c r="D8" s="26"/>
      <c r="E8" s="27" t="s">
        <v>47</v>
      </c>
      <c r="F8" s="28" t="s">
        <v>48</v>
      </c>
      <c r="G8" s="52">
        <v>5314.54</v>
      </c>
    </row>
    <row r="9" spans="1:7" x14ac:dyDescent="0.2">
      <c r="A9" s="51">
        <v>6</v>
      </c>
      <c r="B9" s="24">
        <v>2015</v>
      </c>
      <c r="C9" s="25" t="s">
        <v>70</v>
      </c>
      <c r="D9" s="26" t="s">
        <v>54</v>
      </c>
      <c r="E9" s="27" t="s">
        <v>53</v>
      </c>
      <c r="F9" s="28" t="s">
        <v>55</v>
      </c>
      <c r="G9" s="52">
        <v>4153.1499999999996</v>
      </c>
    </row>
    <row r="10" spans="1:7" ht="25.5" x14ac:dyDescent="0.2">
      <c r="A10" s="51">
        <v>7</v>
      </c>
      <c r="B10" s="24">
        <v>2015</v>
      </c>
      <c r="C10" s="25" t="s">
        <v>70</v>
      </c>
      <c r="D10" s="27" t="s">
        <v>56</v>
      </c>
      <c r="E10" s="27" t="s">
        <v>57</v>
      </c>
      <c r="F10" s="28"/>
      <c r="G10" s="52">
        <v>1414.56</v>
      </c>
    </row>
    <row r="11" spans="1:7" ht="25.5" x14ac:dyDescent="0.2">
      <c r="A11" s="51">
        <v>8</v>
      </c>
      <c r="B11" s="24">
        <v>2015</v>
      </c>
      <c r="C11" s="25" t="s">
        <v>70</v>
      </c>
      <c r="D11" s="26" t="s">
        <v>58</v>
      </c>
      <c r="E11" s="27" t="s">
        <v>59</v>
      </c>
      <c r="F11" s="28" t="s">
        <v>60</v>
      </c>
      <c r="G11" s="52">
        <v>14098.18</v>
      </c>
    </row>
    <row r="12" spans="1:7" x14ac:dyDescent="0.2">
      <c r="A12" s="51">
        <v>9</v>
      </c>
      <c r="B12" s="24">
        <v>2015</v>
      </c>
      <c r="C12" s="25" t="s">
        <v>70</v>
      </c>
      <c r="D12" s="26" t="s">
        <v>61</v>
      </c>
      <c r="E12" s="27" t="s">
        <v>62</v>
      </c>
      <c r="F12" s="28" t="s">
        <v>63</v>
      </c>
      <c r="G12" s="52">
        <v>4245.0600000000004</v>
      </c>
    </row>
    <row r="13" spans="1:7" ht="25.5" x14ac:dyDescent="0.2">
      <c r="A13" s="51">
        <v>10</v>
      </c>
      <c r="B13" s="24">
        <v>2015</v>
      </c>
      <c r="C13" s="25" t="s">
        <v>70</v>
      </c>
      <c r="D13" s="26" t="s">
        <v>64</v>
      </c>
      <c r="E13" s="27" t="s">
        <v>65</v>
      </c>
      <c r="F13" s="28" t="s">
        <v>66</v>
      </c>
      <c r="G13" s="52">
        <v>1648.54</v>
      </c>
    </row>
    <row r="14" spans="1:7" ht="51" x14ac:dyDescent="0.2">
      <c r="A14" s="51">
        <v>11</v>
      </c>
      <c r="B14" s="24">
        <v>2015</v>
      </c>
      <c r="C14" s="25" t="s">
        <v>70</v>
      </c>
      <c r="D14" s="2" t="s">
        <v>67</v>
      </c>
      <c r="E14" s="2" t="s">
        <v>68</v>
      </c>
      <c r="F14" s="37" t="s">
        <v>69</v>
      </c>
      <c r="G14" s="33">
        <v>560.79999999999995</v>
      </c>
    </row>
    <row r="15" spans="1:7" x14ac:dyDescent="0.2">
      <c r="A15" s="51">
        <v>12</v>
      </c>
      <c r="B15" s="24">
        <v>2015</v>
      </c>
      <c r="C15" s="25" t="s">
        <v>74</v>
      </c>
      <c r="D15" s="2" t="s">
        <v>75</v>
      </c>
      <c r="E15" s="2" t="s">
        <v>76</v>
      </c>
      <c r="F15" s="37"/>
      <c r="G15" s="33">
        <v>3023.79</v>
      </c>
    </row>
    <row r="16" spans="1:7" x14ac:dyDescent="0.2">
      <c r="A16" s="51">
        <v>13</v>
      </c>
      <c r="B16" s="24">
        <v>2015</v>
      </c>
      <c r="C16" s="25" t="s">
        <v>77</v>
      </c>
      <c r="D16" s="2"/>
      <c r="E16" s="2" t="s">
        <v>78</v>
      </c>
      <c r="F16" s="37" t="s">
        <v>79</v>
      </c>
      <c r="G16" s="33">
        <v>122560.66</v>
      </c>
    </row>
    <row r="17" spans="1:7" x14ac:dyDescent="0.2">
      <c r="A17" s="51">
        <v>14</v>
      </c>
      <c r="B17" s="24">
        <v>2015</v>
      </c>
      <c r="C17" s="25" t="s">
        <v>77</v>
      </c>
      <c r="D17" s="2" t="s">
        <v>80</v>
      </c>
      <c r="E17" s="2" t="s">
        <v>81</v>
      </c>
      <c r="F17" s="37" t="s">
        <v>82</v>
      </c>
      <c r="G17" s="33">
        <v>785.04</v>
      </c>
    </row>
    <row r="18" spans="1:7" x14ac:dyDescent="0.2">
      <c r="A18" s="51">
        <v>15</v>
      </c>
      <c r="B18" s="24">
        <v>2015</v>
      </c>
      <c r="C18" s="25" t="s">
        <v>77</v>
      </c>
      <c r="D18" s="2" t="s">
        <v>37</v>
      </c>
      <c r="E18" s="2" t="s">
        <v>83</v>
      </c>
      <c r="F18" s="37" t="s">
        <v>46</v>
      </c>
      <c r="G18" s="33">
        <v>5314.54</v>
      </c>
    </row>
    <row r="19" spans="1:7" x14ac:dyDescent="0.2">
      <c r="A19" s="51">
        <v>16</v>
      </c>
      <c r="B19" s="24">
        <v>2015</v>
      </c>
      <c r="C19" s="25" t="s">
        <v>77</v>
      </c>
      <c r="D19" s="2" t="s">
        <v>84</v>
      </c>
      <c r="E19" s="2" t="s">
        <v>76</v>
      </c>
      <c r="F19" s="37"/>
      <c r="G19" s="33">
        <v>943.66</v>
      </c>
    </row>
    <row r="20" spans="1:7" x14ac:dyDescent="0.2">
      <c r="A20" s="51">
        <v>17</v>
      </c>
      <c r="B20" s="24">
        <v>2015</v>
      </c>
      <c r="C20" s="25" t="s">
        <v>77</v>
      </c>
      <c r="D20" s="2" t="s">
        <v>85</v>
      </c>
      <c r="E20" s="2" t="s">
        <v>86</v>
      </c>
      <c r="F20" s="37"/>
      <c r="G20" s="33">
        <v>3762.05</v>
      </c>
    </row>
    <row r="21" spans="1:7" x14ac:dyDescent="0.2">
      <c r="A21" s="51">
        <v>18</v>
      </c>
      <c r="B21" s="24">
        <v>2015</v>
      </c>
      <c r="C21" s="25" t="s">
        <v>77</v>
      </c>
      <c r="D21" s="2" t="s">
        <v>87</v>
      </c>
      <c r="E21" s="2" t="s">
        <v>88</v>
      </c>
      <c r="F21" s="37"/>
      <c r="G21" s="33">
        <v>54.81</v>
      </c>
    </row>
    <row r="22" spans="1:7" x14ac:dyDescent="0.2">
      <c r="A22" s="51">
        <v>19</v>
      </c>
      <c r="B22" s="24">
        <v>2015</v>
      </c>
      <c r="C22" s="25" t="s">
        <v>77</v>
      </c>
      <c r="D22" s="2" t="s">
        <v>89</v>
      </c>
      <c r="E22" s="2" t="s">
        <v>41</v>
      </c>
      <c r="F22" s="37"/>
      <c r="G22" s="33">
        <v>1695.14</v>
      </c>
    </row>
    <row r="23" spans="1:7" x14ac:dyDescent="0.2">
      <c r="A23" s="51">
        <v>20</v>
      </c>
      <c r="B23" s="24">
        <v>2015</v>
      </c>
      <c r="C23" s="25" t="s">
        <v>90</v>
      </c>
      <c r="D23" s="2"/>
      <c r="E23" s="2" t="s">
        <v>91</v>
      </c>
      <c r="F23" s="37"/>
      <c r="G23" s="33">
        <v>10349.06</v>
      </c>
    </row>
    <row r="24" spans="1:7" x14ac:dyDescent="0.2">
      <c r="A24" s="51">
        <v>21</v>
      </c>
      <c r="B24" s="24">
        <v>2015</v>
      </c>
      <c r="C24" s="25" t="s">
        <v>90</v>
      </c>
      <c r="D24" s="2" t="s">
        <v>92</v>
      </c>
      <c r="E24" s="2" t="s">
        <v>41</v>
      </c>
      <c r="F24" s="37"/>
      <c r="G24" s="33">
        <v>1016.9</v>
      </c>
    </row>
    <row r="25" spans="1:7" ht="25.5" x14ac:dyDescent="0.2">
      <c r="A25" s="51">
        <v>22</v>
      </c>
      <c r="B25" s="24">
        <v>2015</v>
      </c>
      <c r="C25" s="25" t="s">
        <v>90</v>
      </c>
      <c r="D25" s="37" t="s">
        <v>93</v>
      </c>
      <c r="E25" s="2" t="s">
        <v>94</v>
      </c>
      <c r="F25" s="37"/>
      <c r="G25" s="33">
        <v>659.07</v>
      </c>
    </row>
    <row r="26" spans="1:7" x14ac:dyDescent="0.2">
      <c r="A26" s="51">
        <v>23</v>
      </c>
      <c r="B26" s="24">
        <v>2015</v>
      </c>
      <c r="C26" s="25" t="s">
        <v>90</v>
      </c>
      <c r="D26" s="2" t="s">
        <v>95</v>
      </c>
      <c r="E26" s="2" t="s">
        <v>76</v>
      </c>
      <c r="F26" s="37"/>
      <c r="G26" s="33">
        <v>7545.95</v>
      </c>
    </row>
    <row r="27" spans="1:7" x14ac:dyDescent="0.2">
      <c r="A27" s="51">
        <v>24</v>
      </c>
      <c r="B27" s="24">
        <v>2015</v>
      </c>
      <c r="C27" s="25" t="s">
        <v>90</v>
      </c>
      <c r="D27" s="2" t="s">
        <v>96</v>
      </c>
      <c r="E27" s="2" t="s">
        <v>97</v>
      </c>
      <c r="F27" s="37"/>
      <c r="G27" s="33">
        <v>134400.18</v>
      </c>
    </row>
    <row r="28" spans="1:7" ht="25.5" x14ac:dyDescent="0.2">
      <c r="A28" s="51">
        <v>25</v>
      </c>
      <c r="B28" s="24">
        <v>2015</v>
      </c>
      <c r="C28" s="25" t="s">
        <v>90</v>
      </c>
      <c r="D28" s="2"/>
      <c r="E28" s="37" t="s">
        <v>98</v>
      </c>
      <c r="F28" s="37"/>
      <c r="G28" s="33">
        <v>19999.599999999999</v>
      </c>
    </row>
    <row r="29" spans="1:7" ht="25.5" x14ac:dyDescent="0.2">
      <c r="A29" s="51">
        <v>26</v>
      </c>
      <c r="B29" s="24">
        <v>2015</v>
      </c>
      <c r="C29" s="25" t="s">
        <v>90</v>
      </c>
      <c r="D29" s="2"/>
      <c r="E29" s="37" t="s">
        <v>128</v>
      </c>
      <c r="F29" s="37" t="s">
        <v>129</v>
      </c>
      <c r="G29" s="33">
        <v>85401.64</v>
      </c>
    </row>
    <row r="30" spans="1:7" x14ac:dyDescent="0.2">
      <c r="A30" s="51">
        <v>27</v>
      </c>
      <c r="B30" s="24">
        <v>2015</v>
      </c>
      <c r="C30" s="25" t="s">
        <v>90</v>
      </c>
      <c r="D30" s="2" t="s">
        <v>99</v>
      </c>
      <c r="E30" s="37" t="s">
        <v>53</v>
      </c>
      <c r="F30" s="37" t="s">
        <v>100</v>
      </c>
      <c r="G30" s="33">
        <v>5396.95</v>
      </c>
    </row>
    <row r="31" spans="1:7" x14ac:dyDescent="0.2">
      <c r="A31" s="51">
        <v>28</v>
      </c>
      <c r="B31" s="24">
        <v>2015</v>
      </c>
      <c r="C31" s="25" t="s">
        <v>90</v>
      </c>
      <c r="D31" s="2"/>
      <c r="E31" s="37" t="s">
        <v>97</v>
      </c>
      <c r="F31" s="37"/>
      <c r="G31" s="33">
        <v>19851.580000000002</v>
      </c>
    </row>
    <row r="32" spans="1:7" x14ac:dyDescent="0.2">
      <c r="A32" s="51">
        <v>29</v>
      </c>
      <c r="B32" s="24">
        <v>2015</v>
      </c>
      <c r="C32" s="25" t="s">
        <v>90</v>
      </c>
      <c r="D32" s="2"/>
      <c r="E32" s="37" t="s">
        <v>101</v>
      </c>
      <c r="F32" s="37"/>
      <c r="G32" s="33">
        <v>3000</v>
      </c>
    </row>
    <row r="33" spans="1:7" x14ac:dyDescent="0.2">
      <c r="A33" s="51">
        <v>30</v>
      </c>
      <c r="B33" s="24">
        <v>2015</v>
      </c>
      <c r="C33" s="25" t="s">
        <v>109</v>
      </c>
      <c r="D33" s="2"/>
      <c r="E33" s="37" t="s">
        <v>102</v>
      </c>
      <c r="F33" s="37" t="s">
        <v>103</v>
      </c>
      <c r="G33" s="33">
        <v>10739.19</v>
      </c>
    </row>
    <row r="34" spans="1:7" x14ac:dyDescent="0.2">
      <c r="A34" s="51">
        <v>31</v>
      </c>
      <c r="B34" s="24">
        <v>2015</v>
      </c>
      <c r="C34" s="25" t="s">
        <v>109</v>
      </c>
      <c r="D34" s="2" t="s">
        <v>104</v>
      </c>
      <c r="E34" s="37" t="s">
        <v>105</v>
      </c>
      <c r="F34" s="37"/>
      <c r="G34" s="33">
        <v>487.49</v>
      </c>
    </row>
    <row r="35" spans="1:7" x14ac:dyDescent="0.2">
      <c r="A35" s="51">
        <v>32</v>
      </c>
      <c r="B35" s="24">
        <v>2015</v>
      </c>
      <c r="C35" s="25" t="s">
        <v>109</v>
      </c>
      <c r="D35" s="2" t="s">
        <v>106</v>
      </c>
      <c r="E35" s="37" t="s">
        <v>41</v>
      </c>
      <c r="F35" s="37"/>
      <c r="G35" s="33">
        <v>203.24</v>
      </c>
    </row>
    <row r="36" spans="1:7" x14ac:dyDescent="0.2">
      <c r="A36" s="51">
        <v>33</v>
      </c>
      <c r="B36" s="24">
        <v>2015</v>
      </c>
      <c r="C36" s="25" t="s">
        <v>109</v>
      </c>
      <c r="D36" s="2" t="s">
        <v>107</v>
      </c>
      <c r="E36" s="37" t="s">
        <v>108</v>
      </c>
      <c r="F36" s="37"/>
      <c r="G36" s="33">
        <v>630.02</v>
      </c>
    </row>
    <row r="37" spans="1:7" x14ac:dyDescent="0.2">
      <c r="A37" s="51">
        <v>34</v>
      </c>
      <c r="B37" s="24">
        <v>2015</v>
      </c>
      <c r="C37" s="25" t="s">
        <v>110</v>
      </c>
      <c r="D37" s="2" t="s">
        <v>37</v>
      </c>
      <c r="E37" s="37" t="s">
        <v>111</v>
      </c>
      <c r="F37" s="37"/>
      <c r="G37" s="33">
        <v>19514.45</v>
      </c>
    </row>
    <row r="38" spans="1:7" ht="25.5" x14ac:dyDescent="0.2">
      <c r="A38" s="51">
        <v>35</v>
      </c>
      <c r="B38" s="24">
        <v>2015</v>
      </c>
      <c r="C38" s="25" t="s">
        <v>110</v>
      </c>
      <c r="D38" s="37" t="s">
        <v>112</v>
      </c>
      <c r="E38" s="37" t="s">
        <v>113</v>
      </c>
      <c r="F38" s="37" t="s">
        <v>114</v>
      </c>
      <c r="G38" s="33">
        <v>23569</v>
      </c>
    </row>
    <row r="39" spans="1:7" x14ac:dyDescent="0.2">
      <c r="A39" s="51">
        <v>36</v>
      </c>
      <c r="B39" s="24">
        <v>2015</v>
      </c>
      <c r="C39" s="25" t="s">
        <v>110</v>
      </c>
      <c r="D39" s="2" t="s">
        <v>115</v>
      </c>
      <c r="E39" s="37" t="s">
        <v>116</v>
      </c>
      <c r="F39" s="37" t="s">
        <v>117</v>
      </c>
      <c r="G39" s="33">
        <v>2113.91</v>
      </c>
    </row>
    <row r="40" spans="1:7" ht="25.5" x14ac:dyDescent="0.2">
      <c r="A40" s="51">
        <v>37</v>
      </c>
      <c r="B40" s="24">
        <v>2015</v>
      </c>
      <c r="C40" s="25" t="s">
        <v>110</v>
      </c>
      <c r="D40" s="37" t="s">
        <v>118</v>
      </c>
      <c r="E40" s="37" t="s">
        <v>119</v>
      </c>
      <c r="F40" s="37" t="s">
        <v>120</v>
      </c>
      <c r="G40" s="33">
        <v>29427.98</v>
      </c>
    </row>
    <row r="41" spans="1:7" x14ac:dyDescent="0.2">
      <c r="A41" s="51">
        <v>38</v>
      </c>
      <c r="B41" s="24">
        <v>2015</v>
      </c>
      <c r="C41" s="25" t="s">
        <v>110</v>
      </c>
      <c r="D41" s="2" t="s">
        <v>121</v>
      </c>
      <c r="E41" s="37" t="s">
        <v>116</v>
      </c>
      <c r="F41" s="37" t="s">
        <v>122</v>
      </c>
      <c r="G41" s="33">
        <v>3439.98</v>
      </c>
    </row>
    <row r="42" spans="1:7" ht="24" customHeight="1" x14ac:dyDescent="0.2">
      <c r="A42" s="51">
        <v>39</v>
      </c>
      <c r="B42" s="24">
        <v>2015</v>
      </c>
      <c r="C42" s="25" t="s">
        <v>110</v>
      </c>
      <c r="D42" s="2" t="s">
        <v>123</v>
      </c>
      <c r="E42" s="37" t="s">
        <v>124</v>
      </c>
      <c r="F42" s="37"/>
      <c r="G42" s="33">
        <v>445.12</v>
      </c>
    </row>
    <row r="43" spans="1:7" ht="12" customHeight="1" x14ac:dyDescent="0.2">
      <c r="A43" s="51">
        <v>40</v>
      </c>
      <c r="B43" s="24">
        <v>2015</v>
      </c>
      <c r="C43" s="25" t="s">
        <v>110</v>
      </c>
      <c r="D43" s="2" t="s">
        <v>125</v>
      </c>
      <c r="E43" s="37" t="s">
        <v>76</v>
      </c>
      <c r="F43" s="37"/>
      <c r="G43" s="33">
        <v>271.54000000000002</v>
      </c>
    </row>
    <row r="44" spans="1:7" ht="12" customHeight="1" x14ac:dyDescent="0.2">
      <c r="A44" s="51">
        <v>41</v>
      </c>
      <c r="B44" s="24"/>
      <c r="C44" s="25" t="s">
        <v>110</v>
      </c>
      <c r="D44" s="2" t="s">
        <v>126</v>
      </c>
      <c r="E44" s="37" t="s">
        <v>127</v>
      </c>
      <c r="F44" s="37"/>
      <c r="G44" s="33">
        <v>329.32</v>
      </c>
    </row>
    <row r="45" spans="1:7" ht="12" customHeight="1" x14ac:dyDescent="0.2">
      <c r="A45" s="51"/>
      <c r="B45" s="2"/>
      <c r="C45" s="2"/>
      <c r="D45" s="2"/>
      <c r="E45" s="2"/>
      <c r="F45" s="2"/>
      <c r="G45" s="33"/>
    </row>
    <row r="46" spans="1:7" ht="12" customHeight="1" thickBot="1" x14ac:dyDescent="0.25">
      <c r="A46" s="59" t="s">
        <v>32</v>
      </c>
      <c r="B46" s="60"/>
      <c r="C46" s="60"/>
      <c r="D46" s="60"/>
      <c r="E46" s="60"/>
      <c r="F46" s="61"/>
      <c r="G46" s="53">
        <f>[1]декабрь!$AJ$42+[1]декабрь!$AL$42</f>
        <v>10045.197749999999</v>
      </c>
    </row>
    <row r="47" spans="1:7" ht="15.75" thickBot="1" x14ac:dyDescent="0.3">
      <c r="A47" s="62" t="s">
        <v>19</v>
      </c>
      <c r="B47" s="63"/>
      <c r="C47" s="63"/>
      <c r="D47" s="63"/>
      <c r="E47" s="63"/>
      <c r="F47" s="64"/>
      <c r="G47" s="54">
        <f>SUM(G4:G46)</f>
        <v>571690.86775000009</v>
      </c>
    </row>
    <row r="50" spans="1:5" x14ac:dyDescent="0.2">
      <c r="A50" s="46" t="s">
        <v>131</v>
      </c>
      <c r="B50" s="46"/>
      <c r="C50" s="46"/>
      <c r="D50" s="46"/>
      <c r="E50" s="46"/>
    </row>
  </sheetData>
  <mergeCells count="10">
    <mergeCell ref="A46:F46"/>
    <mergeCell ref="A47:F47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A3" sqref="A3:G27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72" t="s">
        <v>50</v>
      </c>
      <c r="B3" s="72"/>
      <c r="C3" s="72"/>
      <c r="D3" s="72"/>
      <c r="E3" s="72"/>
      <c r="F3" s="72"/>
      <c r="G3" s="72"/>
    </row>
    <row r="5" spans="1:7" ht="15.75" x14ac:dyDescent="0.25">
      <c r="A5" s="57" t="s">
        <v>35</v>
      </c>
      <c r="B5" s="57"/>
      <c r="C5" s="57"/>
      <c r="D5" s="57"/>
      <c r="E5" s="57"/>
      <c r="F5" s="57"/>
      <c r="G5" s="12">
        <v>284726.43</v>
      </c>
    </row>
    <row r="6" spans="1:7" ht="13.5" thickBot="1" x14ac:dyDescent="0.25"/>
    <row r="7" spans="1:7" ht="63.75" thickBot="1" x14ac:dyDescent="0.3">
      <c r="A7" s="13"/>
      <c r="B7" s="14" t="s">
        <v>20</v>
      </c>
      <c r="C7" s="14" t="s">
        <v>21</v>
      </c>
      <c r="D7" s="19" t="s">
        <v>22</v>
      </c>
      <c r="E7" s="14" t="s">
        <v>23</v>
      </c>
      <c r="F7" s="14" t="s">
        <v>24</v>
      </c>
      <c r="G7" s="20" t="s">
        <v>25</v>
      </c>
    </row>
    <row r="8" spans="1:7" ht="15" customHeight="1" x14ac:dyDescent="0.2">
      <c r="A8" s="4" t="s">
        <v>26</v>
      </c>
      <c r="B8" s="5" t="e">
        <f>#REF!</f>
        <v>#REF!</v>
      </c>
      <c r="C8" s="5" t="e">
        <f>#REF!</f>
        <v>#REF!</v>
      </c>
      <c r="D8" s="21">
        <f>20607.1</f>
        <v>20607.099999999999</v>
      </c>
      <c r="E8" s="5">
        <v>13938.34</v>
      </c>
      <c r="F8" s="5"/>
      <c r="G8" s="73" t="e">
        <f>C14-D14</f>
        <v>#REF!</v>
      </c>
    </row>
    <row r="9" spans="1:7" ht="33" customHeight="1" x14ac:dyDescent="0.2">
      <c r="A9" s="3" t="s">
        <v>27</v>
      </c>
      <c r="B9" s="2">
        <v>0</v>
      </c>
      <c r="C9" s="2">
        <v>0</v>
      </c>
      <c r="D9" s="21" t="e">
        <f>(#REF!*1.74)*2</f>
        <v>#REF!</v>
      </c>
      <c r="E9" s="2"/>
      <c r="F9" s="2"/>
      <c r="G9" s="74"/>
    </row>
    <row r="10" spans="1:7" ht="31.5" customHeight="1" x14ac:dyDescent="0.2">
      <c r="A10" s="3" t="s">
        <v>28</v>
      </c>
      <c r="B10" s="2"/>
      <c r="C10" s="2"/>
      <c r="D10" s="21" t="e">
        <f>(#REF!*0.15)*2</f>
        <v>#REF!</v>
      </c>
      <c r="E10" s="2"/>
      <c r="F10" s="2"/>
      <c r="G10" s="74"/>
    </row>
    <row r="11" spans="1:7" ht="15" customHeight="1" x14ac:dyDescent="0.2">
      <c r="A11" s="4" t="s">
        <v>29</v>
      </c>
      <c r="B11" s="2">
        <v>0</v>
      </c>
      <c r="C11" s="2">
        <v>0</v>
      </c>
      <c r="D11" s="21"/>
      <c r="E11" s="2"/>
      <c r="F11" s="2"/>
      <c r="G11" s="74"/>
    </row>
    <row r="12" spans="1:7" ht="26.25" customHeight="1" x14ac:dyDescent="0.2">
      <c r="A12" s="3" t="s">
        <v>30</v>
      </c>
      <c r="B12" s="2">
        <v>0</v>
      </c>
      <c r="C12" s="2">
        <v>0</v>
      </c>
      <c r="D12" s="21"/>
      <c r="E12" s="2"/>
      <c r="F12" s="2"/>
      <c r="G12" s="74"/>
    </row>
    <row r="13" spans="1:7" ht="34.5" customHeight="1" thickBot="1" x14ac:dyDescent="0.25">
      <c r="A13" s="22" t="s">
        <v>31</v>
      </c>
      <c r="B13" s="8">
        <v>0</v>
      </c>
      <c r="C13" s="8">
        <v>0</v>
      </c>
      <c r="D13" s="40"/>
      <c r="E13" s="8"/>
      <c r="F13" s="8"/>
      <c r="G13" s="74"/>
    </row>
    <row r="14" spans="1:7" ht="15" customHeight="1" thickBot="1" x14ac:dyDescent="0.3">
      <c r="A14" s="15" t="s">
        <v>33</v>
      </c>
      <c r="B14" s="16" t="e">
        <f t="shared" ref="B14:C14" si="0">SUM(B8:B13)</f>
        <v>#REF!</v>
      </c>
      <c r="C14" s="16" t="e">
        <f t="shared" si="0"/>
        <v>#REF!</v>
      </c>
      <c r="D14" s="17" t="e">
        <f>SUM(D8:D13)</f>
        <v>#REF!</v>
      </c>
      <c r="E14" s="16">
        <f>SUM(E8:E13)</f>
        <v>13938.34</v>
      </c>
      <c r="F14" s="16"/>
      <c r="G14" s="29" t="e">
        <f>SUM(G8)</f>
        <v>#REF!</v>
      </c>
    </row>
    <row r="15" spans="1:7" ht="15" customHeight="1" x14ac:dyDescent="0.25">
      <c r="A15" s="38"/>
      <c r="B15" s="38"/>
      <c r="C15" s="38"/>
      <c r="D15" s="39"/>
      <c r="E15" s="38"/>
      <c r="F15" s="38"/>
      <c r="G15" s="39"/>
    </row>
    <row r="16" spans="1:7" ht="15.75" x14ac:dyDescent="0.25">
      <c r="A16" s="57" t="s">
        <v>51</v>
      </c>
      <c r="B16" s="57"/>
      <c r="C16" s="57"/>
      <c r="D16" s="57"/>
      <c r="E16" s="57"/>
      <c r="F16" s="57"/>
      <c r="G16" s="18" t="e">
        <f>G5+C14-D14</f>
        <v>#REF!</v>
      </c>
    </row>
    <row r="17" spans="1:7" ht="15" customHeight="1" x14ac:dyDescent="0.25">
      <c r="A17" s="38"/>
      <c r="B17" s="38"/>
      <c r="C17" s="38"/>
      <c r="D17" s="39"/>
      <c r="E17" s="38"/>
      <c r="F17" s="38"/>
      <c r="G17" s="39"/>
    </row>
    <row r="18" spans="1:7" ht="15" customHeight="1" x14ac:dyDescent="0.25">
      <c r="A18" s="38"/>
      <c r="B18" s="38"/>
      <c r="C18" s="38"/>
      <c r="D18" s="39"/>
      <c r="E18" s="38"/>
      <c r="F18" s="38"/>
      <c r="G18" s="39"/>
    </row>
    <row r="19" spans="1:7" ht="15" customHeight="1" x14ac:dyDescent="0.25">
      <c r="A19" s="38"/>
      <c r="B19" s="38"/>
      <c r="C19" s="38"/>
      <c r="D19" s="39"/>
      <c r="E19" s="38"/>
      <c r="F19" s="38"/>
      <c r="G19" s="39"/>
    </row>
    <row r="20" spans="1:7" ht="15.75" x14ac:dyDescent="0.25">
      <c r="A20" s="57" t="s">
        <v>35</v>
      </c>
      <c r="B20" s="57"/>
      <c r="C20" s="57"/>
      <c r="D20" s="57"/>
      <c r="E20" s="57"/>
      <c r="F20" s="57"/>
      <c r="G20" s="18">
        <v>38341.879999999997</v>
      </c>
    </row>
    <row r="21" spans="1:7" ht="15" customHeight="1" thickBot="1" x14ac:dyDescent="0.3">
      <c r="A21" s="38"/>
      <c r="B21" s="38"/>
      <c r="C21" s="38"/>
      <c r="D21" s="39"/>
      <c r="E21" s="38"/>
      <c r="F21" s="38"/>
      <c r="G21" s="39"/>
    </row>
    <row r="22" spans="1:7" ht="15" customHeight="1" thickBot="1" x14ac:dyDescent="0.25">
      <c r="A22" s="41" t="s">
        <v>34</v>
      </c>
      <c r="B22" s="9" t="e">
        <f>#REF!</f>
        <v>#REF!</v>
      </c>
      <c r="C22" s="9" t="e">
        <f>#REF!</f>
        <v>#REF!</v>
      </c>
      <c r="D22" s="42">
        <v>0</v>
      </c>
      <c r="E22" s="9">
        <v>919.12</v>
      </c>
      <c r="F22" s="9">
        <v>0</v>
      </c>
      <c r="G22" s="43" t="e">
        <f>C22-D22</f>
        <v>#REF!</v>
      </c>
    </row>
    <row r="23" spans="1:7" x14ac:dyDescent="0.2">
      <c r="G23" s="23"/>
    </row>
    <row r="24" spans="1:7" ht="15.75" x14ac:dyDescent="0.25">
      <c r="A24" s="57" t="s">
        <v>51</v>
      </c>
      <c r="B24" s="57"/>
      <c r="C24" s="57"/>
      <c r="D24" s="57"/>
      <c r="E24" s="57"/>
      <c r="F24" s="57"/>
      <c r="G24" s="18" t="e">
        <f>G20+C22-D22</f>
        <v>#REF!</v>
      </c>
    </row>
    <row r="27" spans="1:7" x14ac:dyDescent="0.2">
      <c r="A27" s="58" t="s">
        <v>49</v>
      </c>
      <c r="B27" s="58"/>
      <c r="C27" s="58"/>
      <c r="D27" s="58"/>
      <c r="E27" s="58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отчет по дому за 15 г</vt:lpstr>
      <vt:lpstr>расход по дому ТР 15</vt:lpstr>
      <vt:lpstr>отчет сод. жилья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2016-01-29T08:47:39Z</cp:lastPrinted>
  <dcterms:created xsi:type="dcterms:W3CDTF">2015-02-24T21:57:31Z</dcterms:created>
  <dcterms:modified xsi:type="dcterms:W3CDTF">2016-02-23T15:18:21Z</dcterms:modified>
</cp:coreProperties>
</file>