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 firstSheet="1" activeTab="1"/>
  </bookViews>
  <sheets>
    <sheet name="общий отчет по дому за 15 г" sheetId="1" state="hidden" r:id="rId1"/>
    <sheet name="расход по дому ТР 15" sheetId="2" r:id="rId2"/>
    <sheet name="отчет сод. жилья" sheetId="5" state="hidden" r:id="rId3"/>
    <sheet name="расход по дому ТО" sheetId="6" state="hidden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G46" i="2" l="1"/>
  <c r="G45" i="2"/>
  <c r="D10" i="5" l="1"/>
  <c r="D9" i="5"/>
  <c r="E14" i="5"/>
  <c r="B22" i="5" l="1"/>
  <c r="C8" i="1" s="1"/>
  <c r="C22" i="5"/>
  <c r="I24" i="6" l="1"/>
  <c r="I25" i="6" s="1"/>
  <c r="D8" i="5" s="1"/>
  <c r="D14" i="5" s="1"/>
  <c r="D8" i="1"/>
  <c r="G24" i="5"/>
  <c r="F8" i="1" s="1"/>
  <c r="C8" i="5" l="1"/>
  <c r="B8" i="5"/>
  <c r="B14" i="5" s="1"/>
  <c r="C7" i="1" s="1"/>
  <c r="C9" i="1"/>
  <c r="D9" i="1"/>
  <c r="C10" i="1"/>
  <c r="D10" i="1"/>
  <c r="C11" i="1"/>
  <c r="D11" i="1"/>
  <c r="C13" i="1"/>
  <c r="D13" i="1"/>
  <c r="F13" i="1" s="1"/>
  <c r="C14" i="1"/>
  <c r="D14" i="1"/>
  <c r="C6" i="1" l="1"/>
  <c r="G22" i="5"/>
  <c r="C14" i="5"/>
  <c r="G47" i="2"/>
  <c r="D7" i="1" l="1"/>
  <c r="G16" i="5"/>
  <c r="F7" i="1" s="1"/>
  <c r="D6" i="1"/>
  <c r="F6" i="1"/>
  <c r="G8" i="5"/>
  <c r="G14" i="5" s="1"/>
</calcChain>
</file>

<file path=xl/sharedStrings.xml><?xml version="1.0" encoding="utf-8"?>
<sst xmlns="http://schemas.openxmlformats.org/spreadsheetml/2006/main" count="162" uniqueCount="112">
  <si>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</si>
  <si>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</si>
  <si>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</si>
  <si>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</si>
  <si>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</si>
  <si>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</si>
  <si>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</si>
  <si>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</si>
  <si>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</si>
  <si>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</si>
  <si>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</si>
  <si>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</si>
  <si>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</si>
  <si>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</si>
  <si>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</si>
  <si>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</si>
  <si>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</si>
  <si>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</si>
  <si>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</si>
  <si>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</si>
  <si>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</si>
  <si>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</si>
  <si>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</si>
  <si>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</si>
  <si>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</si>
  <si>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</si>
  <si>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</si>
  <si>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</si>
  <si>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</si>
  <si>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</si>
  <si>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</si>
  <si>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</si>
  <si>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</si>
  <si>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</si>
  <si>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</si>
  <si>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</si>
  <si>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</si>
  <si>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</si>
  <si>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</si>
  <si>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</si>
  <si>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</si>
  <si>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</si>
  <si>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</si>
  <si>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</si>
  <si>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</si>
  <si>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 С.Шило, 164</t>
  </si>
  <si>
    <t>доплата за уборку лестничных клетей январь- апрель 2015 г</t>
  </si>
  <si>
    <t>задолженность по данным статьям</t>
  </si>
  <si>
    <t>остаток на данный момент</t>
  </si>
  <si>
    <t>в доме по  адресу ул. С. Шило, 164  за период с 01.06.2015 по 30.06.2015гг.</t>
  </si>
  <si>
    <t>Остаток денежных средств дома на 01.06.2015 г</t>
  </si>
  <si>
    <t>июнь</t>
  </si>
  <si>
    <t>подъезд №2,3</t>
  </si>
  <si>
    <t>Ремонт электрооборудования</t>
  </si>
  <si>
    <t>подвал</t>
  </si>
  <si>
    <t>Смена труб ХВС</t>
  </si>
  <si>
    <t>Труба PN 20 ф 32мм-0,5м/п.      Труба PN 20 ф 50мм-10м/п.         Кран шаровой бронз. Ф 50 мм-1 шт. Кран шаровой бронз. Ф 25 мм-1 шт. Кран шаровой бронз. Ф 15 мм-1 шт</t>
  </si>
  <si>
    <t>Объем выполненых работ</t>
  </si>
  <si>
    <t>Слив воды из системы ЦО</t>
  </si>
  <si>
    <t>кв. 55</t>
  </si>
  <si>
    <t>14029 м3 объем здания</t>
  </si>
  <si>
    <t>Устранение засора труб КНС</t>
  </si>
  <si>
    <t>ф 100 мм-16 м/п</t>
  </si>
  <si>
    <t>Ремонт ХВС</t>
  </si>
  <si>
    <t>Ремонт внутридомовой системы ЦО</t>
  </si>
  <si>
    <t>Демонтаж и монтаж п/п фасон. Частей ( перепаковка муфты раз. Американка ф 50 мм)-1 шт.</t>
  </si>
  <si>
    <t>Ревизия задвижек ф 80 мм -2 шт. Установка и снятие заглушек ф 80 мм-2 шт. с их изготовлением. Ревизия проб. Кранов ф 20 мм-20 шт.</t>
  </si>
  <si>
    <t>Гидравлическое испытание внутридомовой системы ЦО</t>
  </si>
  <si>
    <t>2748 м/п</t>
  </si>
  <si>
    <t>Гидравлическое испытание ввода и узла управления ЦО</t>
  </si>
  <si>
    <t>ф89 мм-90 м/п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</si>
  <si>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</si>
  <si>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</si>
  <si>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С.Шило, 164</t>
  </si>
  <si>
    <t>Остаток денежных средств дома на 31.07.2015 г</t>
  </si>
  <si>
    <t>июль</t>
  </si>
  <si>
    <t>кв.43,47</t>
  </si>
  <si>
    <t>частичная смена труб стояка КНС</t>
  </si>
  <si>
    <t>смена труб КНС: 2 м/п</t>
  </si>
  <si>
    <t>август</t>
  </si>
  <si>
    <t>придомовая территория</t>
  </si>
  <si>
    <t>покос травы</t>
  </si>
  <si>
    <t>120 м2</t>
  </si>
  <si>
    <t>кв. 6,17</t>
  </si>
  <si>
    <t>ремонт щита этажного ВРУ</t>
  </si>
  <si>
    <t>Уборка придомовой территории</t>
  </si>
  <si>
    <t>сентябрь</t>
  </si>
  <si>
    <t>подвал подъезд 1</t>
  </si>
  <si>
    <t>устранение засора КНС(выпуск)</t>
  </si>
  <si>
    <t>смена водосточных труб</t>
  </si>
  <si>
    <t>октябрь</t>
  </si>
  <si>
    <t>осенний осмотр</t>
  </si>
  <si>
    <t>очистка кровли и подвального помещения от мусора</t>
  </si>
  <si>
    <t>подвал-646м2, кровля-482,7м2</t>
  </si>
  <si>
    <t>смена запорной арматуры на элеваторном узле</t>
  </si>
  <si>
    <t>запуск системы ЦО</t>
  </si>
  <si>
    <t>ноябрь</t>
  </si>
  <si>
    <t>смена запорной арматуры ХВС</t>
  </si>
  <si>
    <t>устранение засора труб КНС</t>
  </si>
  <si>
    <t>38 м/п</t>
  </si>
  <si>
    <t>подъезд 3 этаж 1(кв.40) подъезд 4 этаж 1(кв.48)</t>
  </si>
  <si>
    <t>ремонт электроосвещения в подъезде</t>
  </si>
  <si>
    <t>декабрь</t>
  </si>
  <si>
    <t>подъезд 4</t>
  </si>
  <si>
    <t>ремонт ступеней входа в подъезд</t>
  </si>
  <si>
    <t>кв.6 стояк</t>
  </si>
  <si>
    <t>5м/п</t>
  </si>
  <si>
    <t>кв.27</t>
  </si>
  <si>
    <t>смена труб ЦО</t>
  </si>
  <si>
    <t>1м/п</t>
  </si>
  <si>
    <t xml:space="preserve">Информация о выполненных работах по статье "Содержание и Ремонт жилья" по адресу ул. С.Шило, 164  за период 01.06.2015 г по 31.12.2015 г 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</si>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</sst>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5" fillId="0" borderId="21" xfId="0" applyFont="1" applyBorder="1"/>
    <xf numFmtId="0" fontId="0" fillId="2" borderId="12" xfId="0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1" fillId="0" borderId="12" xfId="0" applyNumberFormat="1" applyFont="1" applyBorder="1"/>
    <xf numFmtId="0" fontId="4" fillId="0" borderId="0" xfId="0" applyFont="1" applyAlignment="1">
      <alignment horizontal="left" wrapText="1"/>
    </xf>
    <xf numFmtId="0" fontId="0" fillId="0" borderId="22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2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4" fillId="0" borderId="23" xfId="0" applyNumberFormat="1" applyFont="1" applyBorder="1"/>
    <xf numFmtId="0" fontId="1" fillId="0" borderId="33" xfId="0" applyFont="1" applyBorder="1" applyAlignment="1">
      <alignment wrapText="1"/>
    </xf>
    <xf numFmtId="0" fontId="0" fillId="0" borderId="34" xfId="0" applyBorder="1"/>
    <xf numFmtId="0" fontId="1" fillId="0" borderId="3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9" xfId="0" applyBorder="1"/>
    <xf numFmtId="0" fontId="1" fillId="0" borderId="38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2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3" xfId="0" applyNumberFormat="1" applyFill="1" applyBorder="1" applyAlignment="1">
      <alignment horizontal="center" vertical="center"/>
    </xf>
    <xf numFmtId="2" fontId="0" fillId="0" borderId="35" xfId="0" applyNumberFormat="1" applyBorder="1"/>
    <xf numFmtId="2" fontId="0" fillId="0" borderId="37" xfId="0" applyNumberFormat="1" applyBorder="1"/>
    <xf numFmtId="2" fontId="0" fillId="0" borderId="29" xfId="0" applyNumberFormat="1" applyBorder="1"/>
    <xf numFmtId="0" fontId="0" fillId="0" borderId="4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" fillId="0" borderId="42" xfId="0" applyFont="1" applyBorder="1"/>
    <xf numFmtId="0" fontId="0" fillId="0" borderId="40" xfId="0" applyBorder="1"/>
    <xf numFmtId="0" fontId="0" fillId="0" borderId="28" xfId="0" applyBorder="1"/>
    <xf numFmtId="0" fontId="0" fillId="0" borderId="8" xfId="0" applyBorder="1"/>
    <xf numFmtId="0" fontId="0" fillId="0" borderId="36" xfId="0" applyBorder="1"/>
    <xf numFmtId="0" fontId="0" fillId="0" borderId="37" xfId="0" applyBorder="1"/>
    <xf numFmtId="164" fontId="0" fillId="0" borderId="37" xfId="0" applyNumberFormat="1" applyBorder="1" applyAlignment="1">
      <alignment vertical="center"/>
    </xf>
    <xf numFmtId="0" fontId="0" fillId="0" borderId="27" xfId="0" applyBorder="1"/>
    <xf numFmtId="2" fontId="0" fillId="0" borderId="21" xfId="0" applyNumberFormat="1" applyBorder="1"/>
    <xf numFmtId="0" fontId="1" fillId="0" borderId="0" xfId="0" applyFont="1" applyFill="1" applyBorder="1" applyAlignment="1"/>
    <xf numFmtId="0" fontId="0" fillId="0" borderId="31" xfId="0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" fillId="0" borderId="46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2" fontId="0" fillId="0" borderId="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1" fillId="0" borderId="5" xfId="0" applyNumberFormat="1" applyFont="1" applyBorder="1" applyAlignment="1">
      <alignment horizontal="left" vertical="center"/>
    </xf>
    <xf numFmtId="0" fontId="1" fillId="0" borderId="39" xfId="0" applyNumberFormat="1" applyFont="1" applyBorder="1" applyAlignment="1">
      <alignment horizontal="left" vertical="center"/>
    </xf>
    <xf numFmtId="0" fontId="1" fillId="0" borderId="28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3">
          <cell r="F43">
            <v>83617.510000000009</v>
          </cell>
          <cell r="AJ43">
            <v>3018.6109500000002</v>
          </cell>
          <cell r="AL43">
            <v>84.910650000000004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topLeftCell="A4" workbookViewId="0">
      <selection activeCell="B16" sqref="B16:F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8" t="s">
        <v>11</v>
      </c>
      <c r="C2" s="78"/>
      <c r="D2" s="78"/>
      <c r="E2" s="78"/>
      <c r="F2" s="78"/>
    </row>
    <row r="3" spans="2:9" ht="26.25" customHeight="1" x14ac:dyDescent="0.35">
      <c r="B3" s="77" t="s">
        <v>49</v>
      </c>
      <c r="C3" s="77"/>
      <c r="D3" s="77"/>
      <c r="E3" s="77"/>
      <c r="F3" s="77"/>
      <c r="G3" s="1"/>
      <c r="H3" s="1"/>
      <c r="I3" s="1"/>
    </row>
    <row r="4" spans="2:9" ht="30" customHeight="1" thickBot="1" x14ac:dyDescent="0.25">
      <c r="B4" s="77"/>
      <c r="C4" s="77"/>
      <c r="D4" s="77"/>
      <c r="E4" s="77"/>
      <c r="F4" s="77"/>
    </row>
    <row r="5" spans="2:9" ht="60.75" thickBot="1" x14ac:dyDescent="0.3">
      <c r="B5" s="6" t="s">
        <v>0</v>
      </c>
      <c r="C5" s="6" t="s">
        <v>9</v>
      </c>
      <c r="D5" s="6" t="s">
        <v>10</v>
      </c>
      <c r="E5" s="7" t="s">
        <v>47</v>
      </c>
      <c r="F5" s="7" t="s">
        <v>48</v>
      </c>
    </row>
    <row r="6" spans="2:9" x14ac:dyDescent="0.2">
      <c r="B6" s="43" t="s">
        <v>1</v>
      </c>
      <c r="C6" s="44" t="e">
        <f>#REF!</f>
        <v>#REF!</v>
      </c>
      <c r="D6" s="44" t="e">
        <f>#REF!</f>
        <v>#REF!</v>
      </c>
      <c r="E6" s="44">
        <v>0</v>
      </c>
      <c r="F6" s="57" t="e">
        <f>#REF!</f>
        <v>#REF!</v>
      </c>
    </row>
    <row r="7" spans="2:9" x14ac:dyDescent="0.2">
      <c r="B7" s="45" t="s">
        <v>24</v>
      </c>
      <c r="C7" s="5" t="e">
        <f>'отчет сод. жилья'!B14</f>
        <v>#REF!</v>
      </c>
      <c r="D7" s="5" t="e">
        <f>'отчет сод. жилья'!C14</f>
        <v>#REF!</v>
      </c>
      <c r="E7" s="5">
        <v>0</v>
      </c>
      <c r="F7" s="58" t="e">
        <f>'отчет сод. жилья'!G16</f>
        <v>#REF!</v>
      </c>
    </row>
    <row r="8" spans="2:9" ht="25.5" x14ac:dyDescent="0.2">
      <c r="B8" s="46" t="s">
        <v>2</v>
      </c>
      <c r="C8" s="2" t="e">
        <f>'отчет сод. жилья'!B22</f>
        <v>#REF!</v>
      </c>
      <c r="D8" s="11" t="e">
        <f>'отчет сод. жилья'!C22</f>
        <v>#REF!</v>
      </c>
      <c r="E8" s="2">
        <v>0</v>
      </c>
      <c r="F8" s="59" t="e">
        <f>'отчет сод. жилья'!G24</f>
        <v>#REF!</v>
      </c>
    </row>
    <row r="9" spans="2:9" ht="25.5" x14ac:dyDescent="0.2">
      <c r="B9" s="46" t="s">
        <v>3</v>
      </c>
      <c r="C9" s="2" t="e">
        <f>#REF!</f>
        <v>#REF!</v>
      </c>
      <c r="D9" s="2" t="e">
        <f>#REF!</f>
        <v>#REF!</v>
      </c>
      <c r="E9" s="2">
        <v>0</v>
      </c>
      <c r="F9" s="47">
        <v>0</v>
      </c>
    </row>
    <row r="10" spans="2:9" x14ac:dyDescent="0.2">
      <c r="B10" s="46" t="s">
        <v>4</v>
      </c>
      <c r="C10" s="2" t="e">
        <f>#REF!</f>
        <v>#REF!</v>
      </c>
      <c r="D10" s="2" t="e">
        <f>#REF!</f>
        <v>#REF!</v>
      </c>
      <c r="E10" s="2">
        <v>0</v>
      </c>
      <c r="F10" s="47">
        <v>0</v>
      </c>
    </row>
    <row r="11" spans="2:9" x14ac:dyDescent="0.2">
      <c r="B11" s="46" t="s">
        <v>5</v>
      </c>
      <c r="C11" s="2" t="e">
        <f>#REF!</f>
        <v>#REF!</v>
      </c>
      <c r="D11" s="2" t="e">
        <f>#REF!</f>
        <v>#REF!</v>
      </c>
      <c r="E11" s="2">
        <v>0</v>
      </c>
      <c r="F11" s="47">
        <v>0</v>
      </c>
    </row>
    <row r="12" spans="2:9" ht="25.5" x14ac:dyDescent="0.2">
      <c r="B12" s="46" t="s">
        <v>6</v>
      </c>
      <c r="C12" s="2">
        <v>0</v>
      </c>
      <c r="D12" s="2">
        <v>0</v>
      </c>
      <c r="E12" s="2">
        <v>0</v>
      </c>
      <c r="F12" s="47">
        <v>0</v>
      </c>
    </row>
    <row r="13" spans="2:9" ht="25.5" x14ac:dyDescent="0.2">
      <c r="B13" s="46" t="s">
        <v>7</v>
      </c>
      <c r="C13" s="2" t="e">
        <f>#REF!</f>
        <v>#REF!</v>
      </c>
      <c r="D13" s="2" t="e">
        <f>#REF!</f>
        <v>#REF!</v>
      </c>
      <c r="E13" s="2">
        <v>0</v>
      </c>
      <c r="F13" s="47" t="e">
        <f>D13</f>
        <v>#REF!</v>
      </c>
    </row>
    <row r="14" spans="2:9" ht="26.25" thickBot="1" x14ac:dyDescent="0.25">
      <c r="B14" s="48" t="s">
        <v>8</v>
      </c>
      <c r="C14" s="49" t="e">
        <f>#REF!</f>
        <v>#REF!</v>
      </c>
      <c r="D14" s="49" t="e">
        <f>#REF!</f>
        <v>#REF!</v>
      </c>
      <c r="E14" s="49">
        <v>0</v>
      </c>
      <c r="F14" s="50">
        <v>0</v>
      </c>
    </row>
    <row r="16" spans="2:9" ht="19.5" customHeight="1" x14ac:dyDescent="0.2">
      <c r="B16" s="79" t="s">
        <v>71</v>
      </c>
      <c r="C16" s="79"/>
      <c r="D16" s="79"/>
      <c r="E16" s="79"/>
      <c r="F16" s="79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3" workbookViewId="0">
      <selection activeCell="A50" sqref="A50"/>
    </sheetView>
  </sheetViews>
  <sheetFormatPr defaultRowHeight="12.75" x14ac:dyDescent="0.2"/>
  <cols>
    <col min="1" max="1" width="3.85546875" customWidth="1"/>
    <col min="2" max="2" width="9" customWidth="1"/>
    <col min="3" max="3" width="12.5703125" customWidth="1"/>
    <col min="4" max="4" width="27.28515625" customWidth="1"/>
    <col min="5" max="5" width="34.140625" customWidth="1"/>
    <col min="6" max="6" width="30.140625" customWidth="1"/>
    <col min="7" max="7" width="11.28515625" customWidth="1"/>
    <col min="8" max="8" width="0" hidden="1" customWidth="1"/>
    <col min="9" max="9" width="9.85546875" hidden="1" customWidth="1"/>
  </cols>
  <sheetData>
    <row r="1" spans="1:9" ht="93.75" customHeight="1" thickBot="1" x14ac:dyDescent="0.4">
      <c r="A1" s="90" t="s">
        <v>110</v>
      </c>
      <c r="B1" s="90"/>
      <c r="C1" s="90"/>
      <c r="D1" s="90"/>
      <c r="E1" s="90"/>
      <c r="F1" s="90"/>
      <c r="G1" s="90"/>
      <c r="H1" s="90"/>
      <c r="I1" s="90"/>
    </row>
    <row r="2" spans="1:9" ht="16.5" customHeight="1" x14ac:dyDescent="0.25">
      <c r="A2" s="91" t="s">
        <v>12</v>
      </c>
      <c r="B2" s="93" t="s">
        <v>13</v>
      </c>
      <c r="C2" s="93" t="s">
        <v>14</v>
      </c>
      <c r="D2" s="93" t="s">
        <v>15</v>
      </c>
      <c r="E2" s="93" t="s">
        <v>16</v>
      </c>
      <c r="F2" s="93" t="s">
        <v>17</v>
      </c>
      <c r="G2" s="95" t="s">
        <v>18</v>
      </c>
      <c r="H2" s="97" t="s">
        <v>19</v>
      </c>
      <c r="I2" s="98"/>
    </row>
    <row r="3" spans="1:9" ht="29.25" customHeight="1" thickBot="1" x14ac:dyDescent="0.3">
      <c r="A3" s="92"/>
      <c r="B3" s="94"/>
      <c r="C3" s="94"/>
      <c r="D3" s="94"/>
      <c r="E3" s="94"/>
      <c r="F3" s="94"/>
      <c r="G3" s="96"/>
      <c r="H3" s="65" t="s">
        <v>20</v>
      </c>
      <c r="I3" s="9" t="s">
        <v>21</v>
      </c>
    </row>
    <row r="4" spans="1:9" x14ac:dyDescent="0.2">
      <c r="A4" s="69">
        <v>1</v>
      </c>
      <c r="B4" s="5">
        <v>2015</v>
      </c>
      <c r="C4" s="5" t="s">
        <v>51</v>
      </c>
      <c r="D4" s="13" t="s">
        <v>52</v>
      </c>
      <c r="E4" s="5" t="s">
        <v>53</v>
      </c>
      <c r="F4" s="13"/>
      <c r="G4" s="70">
        <v>677.33</v>
      </c>
      <c r="H4" s="66"/>
      <c r="I4" s="12"/>
    </row>
    <row r="5" spans="1:9" ht="76.5" x14ac:dyDescent="0.2">
      <c r="A5" s="69">
        <v>2</v>
      </c>
      <c r="B5" s="5">
        <v>2015</v>
      </c>
      <c r="C5" s="5" t="s">
        <v>51</v>
      </c>
      <c r="D5" s="13" t="s">
        <v>54</v>
      </c>
      <c r="E5" s="5" t="s">
        <v>55</v>
      </c>
      <c r="F5" s="13" t="s">
        <v>56</v>
      </c>
      <c r="G5" s="70">
        <v>10855.14</v>
      </c>
      <c r="H5" s="66"/>
      <c r="I5" s="12"/>
    </row>
    <row r="6" spans="1:9" x14ac:dyDescent="0.2">
      <c r="A6" s="69">
        <v>3</v>
      </c>
      <c r="B6" s="32">
        <v>2015</v>
      </c>
      <c r="C6" s="33" t="s">
        <v>51</v>
      </c>
      <c r="D6" s="34" t="s">
        <v>59</v>
      </c>
      <c r="E6" s="35" t="s">
        <v>58</v>
      </c>
      <c r="F6" s="36" t="s">
        <v>60</v>
      </c>
      <c r="G6" s="37">
        <v>558.64</v>
      </c>
      <c r="H6" s="66"/>
      <c r="I6" s="12"/>
    </row>
    <row r="7" spans="1:9" x14ac:dyDescent="0.2">
      <c r="A7" s="69">
        <v>4</v>
      </c>
      <c r="B7" s="32">
        <v>2015</v>
      </c>
      <c r="C7" s="33" t="s">
        <v>51</v>
      </c>
      <c r="D7" s="34" t="s">
        <v>54</v>
      </c>
      <c r="E7" s="35" t="s">
        <v>61</v>
      </c>
      <c r="F7" s="36" t="s">
        <v>62</v>
      </c>
      <c r="G7" s="37">
        <v>1048.81</v>
      </c>
      <c r="H7" s="66"/>
      <c r="I7" s="12"/>
    </row>
    <row r="8" spans="1:9" ht="38.25" x14ac:dyDescent="0.2">
      <c r="A8" s="69">
        <v>5</v>
      </c>
      <c r="B8" s="32">
        <v>2015</v>
      </c>
      <c r="C8" s="33" t="s">
        <v>51</v>
      </c>
      <c r="D8" s="34" t="s">
        <v>54</v>
      </c>
      <c r="E8" s="35" t="s">
        <v>63</v>
      </c>
      <c r="F8" s="36" t="s">
        <v>65</v>
      </c>
      <c r="G8" s="37">
        <v>572.23</v>
      </c>
      <c r="H8" s="66"/>
      <c r="I8" s="12"/>
    </row>
    <row r="9" spans="1:9" ht="63.75" x14ac:dyDescent="0.2">
      <c r="A9" s="69">
        <v>6</v>
      </c>
      <c r="B9" s="32">
        <v>2015</v>
      </c>
      <c r="C9" s="33" t="s">
        <v>51</v>
      </c>
      <c r="D9" s="34"/>
      <c r="E9" s="35" t="s">
        <v>64</v>
      </c>
      <c r="F9" s="36" t="s">
        <v>66</v>
      </c>
      <c r="G9" s="37">
        <v>17156.43</v>
      </c>
      <c r="H9" s="66"/>
      <c r="I9" s="12"/>
    </row>
    <row r="10" spans="1:9" ht="25.5" x14ac:dyDescent="0.2">
      <c r="A10" s="69">
        <v>7</v>
      </c>
      <c r="B10" s="32">
        <v>2015</v>
      </c>
      <c r="C10" s="33" t="s">
        <v>51</v>
      </c>
      <c r="D10" s="34"/>
      <c r="E10" s="35" t="s">
        <v>67</v>
      </c>
      <c r="F10" s="36" t="s">
        <v>68</v>
      </c>
      <c r="G10" s="37">
        <v>52630.25</v>
      </c>
      <c r="H10" s="66"/>
      <c r="I10" s="12"/>
    </row>
    <row r="11" spans="1:9" ht="25.5" x14ac:dyDescent="0.2">
      <c r="A11" s="69">
        <v>8</v>
      </c>
      <c r="B11" s="32">
        <v>2015</v>
      </c>
      <c r="C11" s="33" t="s">
        <v>51</v>
      </c>
      <c r="D11" s="34"/>
      <c r="E11" s="35" t="s">
        <v>69</v>
      </c>
      <c r="F11" s="36" t="s">
        <v>70</v>
      </c>
      <c r="G11" s="37">
        <v>1581.58</v>
      </c>
      <c r="H11" s="66"/>
      <c r="I11" s="12"/>
    </row>
    <row r="12" spans="1:9" x14ac:dyDescent="0.2">
      <c r="A12" s="69">
        <v>9</v>
      </c>
      <c r="B12" s="32">
        <v>2015</v>
      </c>
      <c r="C12" s="61" t="s">
        <v>75</v>
      </c>
      <c r="D12" s="62" t="s">
        <v>76</v>
      </c>
      <c r="E12" s="63" t="s">
        <v>77</v>
      </c>
      <c r="F12" s="64" t="s">
        <v>78</v>
      </c>
      <c r="G12" s="71">
        <v>2060.5500000000002</v>
      </c>
      <c r="H12" s="66"/>
      <c r="I12" s="12"/>
    </row>
    <row r="13" spans="1:9" x14ac:dyDescent="0.2">
      <c r="A13" s="69">
        <v>10</v>
      </c>
      <c r="B13" s="32">
        <v>2015</v>
      </c>
      <c r="C13" s="61" t="s">
        <v>79</v>
      </c>
      <c r="D13" s="62" t="s">
        <v>80</v>
      </c>
      <c r="E13" s="63" t="s">
        <v>81</v>
      </c>
      <c r="F13" s="64" t="s">
        <v>82</v>
      </c>
      <c r="G13" s="71">
        <v>2114.2800000000002</v>
      </c>
      <c r="H13" s="66"/>
      <c r="I13" s="12"/>
    </row>
    <row r="14" spans="1:9" x14ac:dyDescent="0.2">
      <c r="A14" s="69">
        <v>11</v>
      </c>
      <c r="B14" s="32">
        <v>2015</v>
      </c>
      <c r="C14" s="61" t="s">
        <v>79</v>
      </c>
      <c r="D14" s="62" t="s">
        <v>83</v>
      </c>
      <c r="E14" s="63" t="s">
        <v>84</v>
      </c>
      <c r="F14" s="64"/>
      <c r="G14" s="71">
        <v>2519.81</v>
      </c>
      <c r="H14" s="66"/>
      <c r="I14" s="12"/>
    </row>
    <row r="15" spans="1:9" hidden="1" x14ac:dyDescent="0.2">
      <c r="A15" s="69"/>
      <c r="B15" s="60"/>
      <c r="C15" s="61"/>
      <c r="D15" s="62"/>
      <c r="E15" s="63"/>
      <c r="F15" s="64"/>
      <c r="G15" s="71"/>
      <c r="H15" s="66"/>
      <c r="I15" s="12"/>
    </row>
    <row r="16" spans="1:9" hidden="1" x14ac:dyDescent="0.2">
      <c r="A16" s="69"/>
      <c r="B16" s="60"/>
      <c r="C16" s="61"/>
      <c r="D16" s="62"/>
      <c r="E16" s="63"/>
      <c r="F16" s="64"/>
      <c r="G16" s="71"/>
      <c r="H16" s="66"/>
      <c r="I16" s="12"/>
    </row>
    <row r="17" spans="1:9" hidden="1" x14ac:dyDescent="0.2">
      <c r="A17" s="69"/>
      <c r="B17" s="60"/>
      <c r="C17" s="61"/>
      <c r="D17" s="62"/>
      <c r="E17" s="63"/>
      <c r="F17" s="64"/>
      <c r="G17" s="71"/>
      <c r="H17" s="66"/>
      <c r="I17" s="12"/>
    </row>
    <row r="18" spans="1:9" hidden="1" x14ac:dyDescent="0.2">
      <c r="A18" s="69"/>
      <c r="B18" s="60"/>
      <c r="C18" s="61"/>
      <c r="D18" s="62"/>
      <c r="E18" s="63"/>
      <c r="F18" s="64"/>
      <c r="G18" s="71"/>
      <c r="H18" s="66"/>
      <c r="I18" s="12"/>
    </row>
    <row r="19" spans="1:9" hidden="1" x14ac:dyDescent="0.2">
      <c r="A19" s="69"/>
      <c r="B19" s="60"/>
      <c r="C19" s="61"/>
      <c r="D19" s="62"/>
      <c r="E19" s="63"/>
      <c r="F19" s="64"/>
      <c r="G19" s="71"/>
      <c r="H19" s="66"/>
      <c r="I19" s="12"/>
    </row>
    <row r="20" spans="1:9" hidden="1" x14ac:dyDescent="0.2">
      <c r="A20" s="69"/>
      <c r="B20" s="60"/>
      <c r="C20" s="61"/>
      <c r="D20" s="62"/>
      <c r="E20" s="63"/>
      <c r="F20" s="64"/>
      <c r="G20" s="71"/>
      <c r="H20" s="66"/>
      <c r="I20" s="12"/>
    </row>
    <row r="21" spans="1:9" hidden="1" x14ac:dyDescent="0.2">
      <c r="A21" s="69"/>
      <c r="B21" s="60"/>
      <c r="C21" s="61"/>
      <c r="D21" s="62"/>
      <c r="E21" s="63"/>
      <c r="F21" s="64"/>
      <c r="G21" s="71"/>
      <c r="H21" s="66"/>
      <c r="I21" s="12"/>
    </row>
    <row r="22" spans="1:9" hidden="1" x14ac:dyDescent="0.2">
      <c r="A22" s="69"/>
      <c r="B22" s="60"/>
      <c r="C22" s="61"/>
      <c r="D22" s="62"/>
      <c r="E22" s="63"/>
      <c r="F22" s="64"/>
      <c r="G22" s="71"/>
      <c r="H22" s="66"/>
      <c r="I22" s="12"/>
    </row>
    <row r="23" spans="1:9" hidden="1" x14ac:dyDescent="0.2">
      <c r="A23" s="69"/>
      <c r="B23" s="5"/>
      <c r="C23" s="5"/>
      <c r="D23" s="13"/>
      <c r="E23" s="5"/>
      <c r="F23" s="13"/>
      <c r="G23" s="70"/>
      <c r="H23" s="66"/>
      <c r="I23" s="12"/>
    </row>
    <row r="24" spans="1:9" hidden="1" x14ac:dyDescent="0.2">
      <c r="A24" s="72"/>
      <c r="B24" s="2"/>
      <c r="C24" s="2"/>
      <c r="D24" s="2"/>
      <c r="E24" s="2"/>
      <c r="F24" s="2"/>
      <c r="G24" s="47"/>
      <c r="H24" s="67"/>
      <c r="I24" s="2"/>
    </row>
    <row r="25" spans="1:9" hidden="1" x14ac:dyDescent="0.2">
      <c r="A25" s="72"/>
      <c r="B25" s="2"/>
      <c r="C25" s="2"/>
      <c r="D25" s="2"/>
      <c r="E25" s="2"/>
      <c r="F25" s="2"/>
      <c r="G25" s="47"/>
      <c r="H25" s="67"/>
      <c r="I25" s="2"/>
    </row>
    <row r="26" spans="1:9" hidden="1" x14ac:dyDescent="0.2">
      <c r="A26" s="72"/>
      <c r="B26" s="2"/>
      <c r="C26" s="2"/>
      <c r="D26" s="2"/>
      <c r="E26" s="2"/>
      <c r="F26" s="2"/>
      <c r="G26" s="47"/>
      <c r="H26" s="67"/>
      <c r="I26" s="2"/>
    </row>
    <row r="27" spans="1:9" hidden="1" x14ac:dyDescent="0.2">
      <c r="A27" s="72"/>
      <c r="B27" s="2"/>
      <c r="C27" s="2"/>
      <c r="D27" s="2"/>
      <c r="E27" s="2"/>
      <c r="F27" s="2"/>
      <c r="G27" s="47"/>
      <c r="H27" s="67"/>
      <c r="I27" s="2"/>
    </row>
    <row r="28" spans="1:9" hidden="1" x14ac:dyDescent="0.2">
      <c r="A28" s="72"/>
      <c r="B28" s="2"/>
      <c r="C28" s="2"/>
      <c r="D28" s="2"/>
      <c r="E28" s="2"/>
      <c r="F28" s="2"/>
      <c r="G28" s="47"/>
      <c r="H28" s="67"/>
      <c r="I28" s="2"/>
    </row>
    <row r="29" spans="1:9" hidden="1" x14ac:dyDescent="0.2">
      <c r="A29" s="72"/>
      <c r="B29" s="2"/>
      <c r="C29" s="2"/>
      <c r="D29" s="2"/>
      <c r="E29" s="2"/>
      <c r="F29" s="2"/>
      <c r="G29" s="47"/>
      <c r="H29" s="67"/>
      <c r="I29" s="2"/>
    </row>
    <row r="30" spans="1:9" x14ac:dyDescent="0.2">
      <c r="A30" s="2">
        <v>12</v>
      </c>
      <c r="B30" s="32">
        <v>2015</v>
      </c>
      <c r="C30" s="2" t="s">
        <v>86</v>
      </c>
      <c r="D30" s="2" t="s">
        <v>87</v>
      </c>
      <c r="E30" s="2" t="s">
        <v>88</v>
      </c>
      <c r="F30" s="2"/>
      <c r="G30" s="2">
        <v>3728.85</v>
      </c>
      <c r="H30" s="68"/>
      <c r="I30" s="8"/>
    </row>
    <row r="31" spans="1:9" x14ac:dyDescent="0.2">
      <c r="A31" s="2">
        <v>13</v>
      </c>
      <c r="B31" s="32">
        <v>2015</v>
      </c>
      <c r="C31" s="2" t="s">
        <v>86</v>
      </c>
      <c r="D31" s="2"/>
      <c r="E31" s="2" t="s">
        <v>89</v>
      </c>
      <c r="F31" s="2"/>
      <c r="G31" s="2">
        <v>43444.37</v>
      </c>
      <c r="H31" s="68"/>
      <c r="I31" s="8"/>
    </row>
    <row r="32" spans="1:9" x14ac:dyDescent="0.2">
      <c r="A32" s="2">
        <v>14</v>
      </c>
      <c r="B32" s="32">
        <v>2015</v>
      </c>
      <c r="C32" s="2" t="s">
        <v>90</v>
      </c>
      <c r="D32" s="2"/>
      <c r="E32" s="2" t="s">
        <v>91</v>
      </c>
      <c r="F32" s="2"/>
      <c r="G32" s="2">
        <v>3000</v>
      </c>
      <c r="H32" s="68"/>
      <c r="I32" s="8"/>
    </row>
    <row r="33" spans="1:9" ht="25.5" x14ac:dyDescent="0.2">
      <c r="A33" s="2">
        <v>15</v>
      </c>
      <c r="B33" s="32">
        <v>2015</v>
      </c>
      <c r="C33" s="2" t="s">
        <v>90</v>
      </c>
      <c r="D33" s="2"/>
      <c r="E33" s="76" t="s">
        <v>92</v>
      </c>
      <c r="F33" s="2" t="s">
        <v>93</v>
      </c>
      <c r="G33" s="2">
        <v>10000.299999999999</v>
      </c>
      <c r="H33" s="68"/>
      <c r="I33" s="8"/>
    </row>
    <row r="34" spans="1:9" ht="25.5" x14ac:dyDescent="0.2">
      <c r="A34" s="2">
        <v>16</v>
      </c>
      <c r="B34" s="32">
        <v>2015</v>
      </c>
      <c r="C34" s="2" t="s">
        <v>90</v>
      </c>
      <c r="D34" s="2"/>
      <c r="E34" s="76" t="s">
        <v>94</v>
      </c>
      <c r="F34" s="2"/>
      <c r="G34" s="2">
        <v>6448.18</v>
      </c>
      <c r="H34" s="68"/>
      <c r="I34" s="8"/>
    </row>
    <row r="35" spans="1:9" x14ac:dyDescent="0.2">
      <c r="A35" s="2">
        <v>17</v>
      </c>
      <c r="B35" s="32">
        <v>2015</v>
      </c>
      <c r="C35" s="2" t="s">
        <v>90</v>
      </c>
      <c r="D35" s="2"/>
      <c r="E35" s="2" t="s">
        <v>95</v>
      </c>
      <c r="F35" s="2"/>
      <c r="G35" s="2">
        <v>24325.25</v>
      </c>
      <c r="H35" s="68"/>
      <c r="I35" s="8"/>
    </row>
    <row r="36" spans="1:9" x14ac:dyDescent="0.2">
      <c r="A36" s="2">
        <v>18</v>
      </c>
      <c r="B36" s="32">
        <v>2015</v>
      </c>
      <c r="C36" s="2" t="s">
        <v>96</v>
      </c>
      <c r="D36" s="2"/>
      <c r="E36" s="2" t="s">
        <v>97</v>
      </c>
      <c r="F36" s="2"/>
      <c r="G36" s="2">
        <v>301.33999999999997</v>
      </c>
      <c r="H36" s="68"/>
      <c r="I36" s="8"/>
    </row>
    <row r="37" spans="1:9" x14ac:dyDescent="0.2">
      <c r="A37" s="2">
        <v>19</v>
      </c>
      <c r="B37" s="32">
        <v>2015</v>
      </c>
      <c r="C37" s="2" t="s">
        <v>96</v>
      </c>
      <c r="D37" s="2" t="s">
        <v>87</v>
      </c>
      <c r="E37" s="2" t="s">
        <v>98</v>
      </c>
      <c r="F37" s="2" t="s">
        <v>99</v>
      </c>
      <c r="G37" s="2">
        <v>2576.52</v>
      </c>
      <c r="H37" s="68"/>
      <c r="I37" s="8"/>
    </row>
    <row r="38" spans="1:9" ht="25.5" x14ac:dyDescent="0.2">
      <c r="A38" s="2">
        <v>20</v>
      </c>
      <c r="B38" s="32">
        <v>2015</v>
      </c>
      <c r="C38" s="2" t="s">
        <v>96</v>
      </c>
      <c r="D38" s="76" t="s">
        <v>100</v>
      </c>
      <c r="E38" s="2" t="s">
        <v>101</v>
      </c>
      <c r="F38" s="2"/>
      <c r="G38" s="2">
        <v>71.55</v>
      </c>
      <c r="H38" s="68"/>
      <c r="I38" s="8"/>
    </row>
    <row r="39" spans="1:9" x14ac:dyDescent="0.2">
      <c r="A39" s="2">
        <v>21</v>
      </c>
      <c r="B39" s="32">
        <v>2015</v>
      </c>
      <c r="C39" s="2" t="s">
        <v>102</v>
      </c>
      <c r="D39" s="2" t="s">
        <v>103</v>
      </c>
      <c r="E39" s="2" t="s">
        <v>104</v>
      </c>
      <c r="F39" s="2"/>
      <c r="G39" s="2">
        <v>9421.86</v>
      </c>
      <c r="H39" s="68"/>
      <c r="I39" s="8"/>
    </row>
    <row r="40" spans="1:9" x14ac:dyDescent="0.2">
      <c r="A40" s="2">
        <v>22</v>
      </c>
      <c r="B40" s="32">
        <v>2015</v>
      </c>
      <c r="C40" s="2" t="s">
        <v>102</v>
      </c>
      <c r="D40" s="2" t="s">
        <v>105</v>
      </c>
      <c r="E40" s="2" t="s">
        <v>98</v>
      </c>
      <c r="F40" s="2" t="s">
        <v>106</v>
      </c>
      <c r="G40" s="2">
        <v>258.99</v>
      </c>
      <c r="H40" s="68"/>
      <c r="I40" s="8"/>
    </row>
    <row r="41" spans="1:9" x14ac:dyDescent="0.2">
      <c r="A41" s="2">
        <v>23</v>
      </c>
      <c r="B41" s="32">
        <v>2015</v>
      </c>
      <c r="C41" s="2" t="s">
        <v>102</v>
      </c>
      <c r="D41" s="2" t="s">
        <v>107</v>
      </c>
      <c r="E41" s="2" t="s">
        <v>108</v>
      </c>
      <c r="F41" s="2" t="s">
        <v>109</v>
      </c>
      <c r="G41" s="2">
        <v>1015.87</v>
      </c>
      <c r="H41" s="68"/>
      <c r="I41" s="8"/>
    </row>
    <row r="42" spans="1:9" hidden="1" x14ac:dyDescent="0.2">
      <c r="A42" s="2"/>
      <c r="B42" s="2"/>
      <c r="C42" s="2"/>
      <c r="D42" s="2"/>
      <c r="E42" s="2"/>
      <c r="F42" s="2"/>
      <c r="G42" s="2"/>
      <c r="H42" s="68"/>
      <c r="I42" s="8"/>
    </row>
    <row r="43" spans="1:9" hidden="1" x14ac:dyDescent="0.2">
      <c r="A43" s="2"/>
      <c r="B43" s="2"/>
      <c r="C43" s="2"/>
      <c r="D43" s="2"/>
      <c r="E43" s="2"/>
      <c r="F43" s="2"/>
      <c r="G43" s="2"/>
      <c r="H43" s="68"/>
      <c r="I43" s="8"/>
    </row>
    <row r="44" spans="1:9" hidden="1" x14ac:dyDescent="0.2">
      <c r="A44" s="2"/>
      <c r="B44" s="2"/>
      <c r="C44" s="2"/>
      <c r="D44" s="2"/>
      <c r="E44" s="2"/>
      <c r="F44" s="2"/>
      <c r="G44" s="2"/>
      <c r="H44" s="68"/>
      <c r="I44" s="8"/>
    </row>
    <row r="45" spans="1:9" x14ac:dyDescent="0.2">
      <c r="A45" s="99" t="s">
        <v>85</v>
      </c>
      <c r="B45" s="100"/>
      <c r="C45" s="100"/>
      <c r="D45" s="100"/>
      <c r="E45" s="100"/>
      <c r="F45" s="101"/>
      <c r="G45" s="75">
        <f>1500*6</f>
        <v>9000</v>
      </c>
      <c r="H45" s="68"/>
      <c r="I45" s="8"/>
    </row>
    <row r="46" spans="1:9" ht="13.5" thickBot="1" x14ac:dyDescent="0.25">
      <c r="A46" s="82" t="s">
        <v>22</v>
      </c>
      <c r="B46" s="83"/>
      <c r="C46" s="83"/>
      <c r="D46" s="83"/>
      <c r="E46" s="83"/>
      <c r="F46" s="84"/>
      <c r="G46" s="73">
        <f>[1]декабрь!$AJ$43+[1]декабрь!$AL$43</f>
        <v>3103.5216</v>
      </c>
      <c r="H46" s="68"/>
      <c r="I46" s="8"/>
    </row>
    <row r="47" spans="1:9" ht="15.75" thickBot="1" x14ac:dyDescent="0.3">
      <c r="A47" s="85" t="s">
        <v>23</v>
      </c>
      <c r="B47" s="86"/>
      <c r="C47" s="86"/>
      <c r="D47" s="86"/>
      <c r="E47" s="86"/>
      <c r="F47" s="87"/>
      <c r="G47" s="14">
        <f>SUM(G4:G46)</f>
        <v>208471.65159999995</v>
      </c>
      <c r="H47" s="88"/>
      <c r="I47" s="89"/>
    </row>
    <row r="50" spans="1:5" x14ac:dyDescent="0.2">
      <c r="A50" s="74" t="s">
        <v>111</v>
      </c>
      <c r="B50" s="74"/>
      <c r="C50" s="74"/>
      <c r="D50" s="74"/>
      <c r="E50" s="74"/>
    </row>
  </sheetData>
  <mergeCells count="13">
    <mergeCell ref="A46:F46"/>
    <mergeCell ref="A47:F47"/>
    <mergeCell ref="H47:I47"/>
    <mergeCell ref="A1:I1"/>
    <mergeCell ref="A2:A3"/>
    <mergeCell ref="B2:B3"/>
    <mergeCell ref="C2:C3"/>
    <mergeCell ref="D2:D3"/>
    <mergeCell ref="E2:E3"/>
    <mergeCell ref="F2:F3"/>
    <mergeCell ref="G2:G3"/>
    <mergeCell ref="H2:I2"/>
    <mergeCell ref="A45:F4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topLeftCell="A7" workbookViewId="0">
      <selection activeCell="A20" sqref="A20:F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80" t="s">
        <v>73</v>
      </c>
      <c r="B3" s="80"/>
      <c r="C3" s="80"/>
      <c r="D3" s="80"/>
      <c r="E3" s="80"/>
      <c r="F3" s="80"/>
      <c r="G3" s="80"/>
    </row>
    <row r="5" spans="1:7" ht="15.75" x14ac:dyDescent="0.25">
      <c r="A5" s="81" t="s">
        <v>50</v>
      </c>
      <c r="B5" s="81"/>
      <c r="C5" s="81"/>
      <c r="D5" s="81"/>
      <c r="E5" s="81"/>
      <c r="F5" s="81"/>
      <c r="G5" s="15">
        <v>65966.89</v>
      </c>
    </row>
    <row r="6" spans="1:7" ht="13.5" thickBot="1" x14ac:dyDescent="0.25"/>
    <row r="7" spans="1:7" ht="63.75" thickBot="1" x14ac:dyDescent="0.3">
      <c r="A7" s="16"/>
      <c r="B7" s="17" t="s">
        <v>25</v>
      </c>
      <c r="C7" s="17" t="s">
        <v>26</v>
      </c>
      <c r="D7" s="22" t="s">
        <v>27</v>
      </c>
      <c r="E7" s="17" t="s">
        <v>28</v>
      </c>
      <c r="F7" s="17" t="s">
        <v>29</v>
      </c>
      <c r="G7" s="23" t="s">
        <v>30</v>
      </c>
    </row>
    <row r="8" spans="1:7" ht="15" customHeight="1" x14ac:dyDescent="0.2">
      <c r="A8" s="4" t="s">
        <v>31</v>
      </c>
      <c r="B8" s="5" t="e">
        <f>#REF!</f>
        <v>#REF!</v>
      </c>
      <c r="C8" s="5" t="e">
        <f>#REF!</f>
        <v>#REF!</v>
      </c>
      <c r="D8" s="24" t="e">
        <f>'расход по дому ТО'!I25</f>
        <v>#REF!</v>
      </c>
      <c r="E8" s="5">
        <v>2002</v>
      </c>
      <c r="F8" s="5"/>
      <c r="G8" s="102" t="e">
        <f>C14-D14</f>
        <v>#REF!</v>
      </c>
    </row>
    <row r="9" spans="1:7" ht="33" customHeight="1" x14ac:dyDescent="0.2">
      <c r="A9" s="3" t="s">
        <v>32</v>
      </c>
      <c r="B9" s="2">
        <v>0</v>
      </c>
      <c r="C9" s="2">
        <v>0</v>
      </c>
      <c r="D9" s="24" t="e">
        <f>(#REF!*1.74)*2</f>
        <v>#REF!</v>
      </c>
      <c r="E9" s="2"/>
      <c r="F9" s="2"/>
      <c r="G9" s="103"/>
    </row>
    <row r="10" spans="1:7" ht="31.5" customHeight="1" x14ac:dyDescent="0.2">
      <c r="A10" s="3" t="s">
        <v>33</v>
      </c>
      <c r="B10" s="2"/>
      <c r="C10" s="2"/>
      <c r="D10" s="24" t="e">
        <f>(#REF!*0.15)*2</f>
        <v>#REF!</v>
      </c>
      <c r="E10" s="2"/>
      <c r="F10" s="2"/>
      <c r="G10" s="103"/>
    </row>
    <row r="11" spans="1:7" ht="15" customHeight="1" x14ac:dyDescent="0.2">
      <c r="A11" s="4" t="s">
        <v>34</v>
      </c>
      <c r="B11" s="2">
        <v>0</v>
      </c>
      <c r="C11" s="2">
        <v>0</v>
      </c>
      <c r="D11" s="24"/>
      <c r="E11" s="2"/>
      <c r="F11" s="2"/>
      <c r="G11" s="103"/>
    </row>
    <row r="12" spans="1:7" ht="26.25" customHeight="1" x14ac:dyDescent="0.2">
      <c r="A12" s="3" t="s">
        <v>35</v>
      </c>
      <c r="B12" s="2">
        <v>0</v>
      </c>
      <c r="C12" s="2">
        <v>0</v>
      </c>
      <c r="D12" s="24"/>
      <c r="E12" s="2"/>
      <c r="F12" s="2"/>
      <c r="G12" s="103"/>
    </row>
    <row r="13" spans="1:7" ht="34.5" customHeight="1" thickBot="1" x14ac:dyDescent="0.25">
      <c r="A13" s="25" t="s">
        <v>36</v>
      </c>
      <c r="B13" s="8">
        <v>0</v>
      </c>
      <c r="C13" s="8">
        <v>0</v>
      </c>
      <c r="D13" s="53"/>
      <c r="E13" s="8"/>
      <c r="F13" s="8"/>
      <c r="G13" s="103"/>
    </row>
    <row r="14" spans="1:7" ht="15" customHeight="1" thickBot="1" x14ac:dyDescent="0.3">
      <c r="A14" s="18" t="s">
        <v>43</v>
      </c>
      <c r="B14" s="19" t="e">
        <f t="shared" ref="B14:C14" si="0">SUM(B8:B13)</f>
        <v>#REF!</v>
      </c>
      <c r="C14" s="19" t="e">
        <f t="shared" si="0"/>
        <v>#REF!</v>
      </c>
      <c r="D14" s="20" t="e">
        <f>SUM(D8:D13)</f>
        <v>#REF!</v>
      </c>
      <c r="E14" s="19">
        <f>SUM(E8:E13)</f>
        <v>2002</v>
      </c>
      <c r="F14" s="19"/>
      <c r="G14" s="42" t="e">
        <f>SUM(G8)</f>
        <v>#REF!</v>
      </c>
    </row>
    <row r="15" spans="1:7" ht="15" customHeight="1" x14ac:dyDescent="0.25">
      <c r="A15" s="51"/>
      <c r="B15" s="51"/>
      <c r="C15" s="51"/>
      <c r="D15" s="52"/>
      <c r="E15" s="51"/>
      <c r="F15" s="51"/>
      <c r="G15" s="52"/>
    </row>
    <row r="16" spans="1:7" ht="15.75" x14ac:dyDescent="0.25">
      <c r="A16" s="81" t="s">
        <v>74</v>
      </c>
      <c r="B16" s="81"/>
      <c r="C16" s="81"/>
      <c r="D16" s="81"/>
      <c r="E16" s="81"/>
      <c r="F16" s="81"/>
      <c r="G16" s="21" t="e">
        <f>G5+C14-D14</f>
        <v>#REF!</v>
      </c>
    </row>
    <row r="17" spans="1:7" ht="15" customHeight="1" x14ac:dyDescent="0.25">
      <c r="A17" s="51"/>
      <c r="B17" s="51"/>
      <c r="C17" s="51"/>
      <c r="D17" s="52"/>
      <c r="E17" s="51"/>
      <c r="F17" s="51"/>
      <c r="G17" s="52"/>
    </row>
    <row r="18" spans="1:7" ht="15" customHeight="1" x14ac:dyDescent="0.25">
      <c r="A18" s="51"/>
      <c r="B18" s="51"/>
      <c r="C18" s="51"/>
      <c r="D18" s="52"/>
      <c r="E18" s="51"/>
      <c r="F18" s="51"/>
      <c r="G18" s="52"/>
    </row>
    <row r="19" spans="1:7" ht="15" customHeight="1" x14ac:dyDescent="0.25">
      <c r="A19" s="51"/>
      <c r="B19" s="51"/>
      <c r="C19" s="51"/>
      <c r="D19" s="52"/>
      <c r="E19" s="51"/>
      <c r="F19" s="51"/>
      <c r="G19" s="52"/>
    </row>
    <row r="20" spans="1:7" ht="15.75" x14ac:dyDescent="0.25">
      <c r="A20" s="81" t="s">
        <v>50</v>
      </c>
      <c r="B20" s="81"/>
      <c r="C20" s="81"/>
      <c r="D20" s="81"/>
      <c r="E20" s="81"/>
      <c r="F20" s="81"/>
      <c r="G20" s="21">
        <v>4972.84</v>
      </c>
    </row>
    <row r="21" spans="1:7" ht="15" customHeight="1" thickBot="1" x14ac:dyDescent="0.3">
      <c r="A21" s="51"/>
      <c r="B21" s="51"/>
      <c r="C21" s="51"/>
      <c r="D21" s="52"/>
      <c r="E21" s="51"/>
      <c r="F21" s="51"/>
      <c r="G21" s="52"/>
    </row>
    <row r="22" spans="1:7" ht="15" customHeight="1" thickBot="1" x14ac:dyDescent="0.25">
      <c r="A22" s="54" t="s">
        <v>44</v>
      </c>
      <c r="B22" s="10" t="e">
        <f>#REF!</f>
        <v>#REF!</v>
      </c>
      <c r="C22" s="10" t="e">
        <f>#REF!</f>
        <v>#REF!</v>
      </c>
      <c r="D22" s="55">
        <v>0</v>
      </c>
      <c r="E22" s="10">
        <v>0</v>
      </c>
      <c r="F22" s="10">
        <v>0</v>
      </c>
      <c r="G22" s="56" t="e">
        <f>C22-D22</f>
        <v>#REF!</v>
      </c>
    </row>
    <row r="23" spans="1:7" x14ac:dyDescent="0.2">
      <c r="G23" s="26"/>
    </row>
    <row r="24" spans="1:7" ht="15.75" x14ac:dyDescent="0.25">
      <c r="A24" s="81" t="s">
        <v>74</v>
      </c>
      <c r="B24" s="81"/>
      <c r="C24" s="81"/>
      <c r="D24" s="81"/>
      <c r="E24" s="81"/>
      <c r="F24" s="81"/>
      <c r="G24" s="21" t="e">
        <f>G20+C22-D22</f>
        <v>#REF!</v>
      </c>
    </row>
    <row r="27" spans="1:7" x14ac:dyDescent="0.2">
      <c r="A27" s="79" t="s">
        <v>71</v>
      </c>
      <c r="B27" s="79"/>
      <c r="C27" s="79"/>
      <c r="D27" s="79"/>
      <c r="E27" s="79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I7" sqref="I7:I12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05" t="s">
        <v>37</v>
      </c>
      <c r="B2" s="105"/>
      <c r="C2" s="105"/>
      <c r="D2" s="105"/>
      <c r="E2" s="105"/>
      <c r="F2" s="105"/>
      <c r="G2" s="105"/>
      <c r="H2" s="105"/>
      <c r="I2" s="105"/>
    </row>
    <row r="3" spans="1:9" ht="17.25" x14ac:dyDescent="0.3">
      <c r="A3" s="105" t="s">
        <v>45</v>
      </c>
      <c r="B3" s="105"/>
      <c r="C3" s="105"/>
      <c r="D3" s="105"/>
      <c r="E3" s="105"/>
      <c r="F3" s="105"/>
      <c r="G3" s="105"/>
      <c r="H3" s="105"/>
      <c r="I3" s="105"/>
    </row>
    <row r="4" spans="1:9" ht="17.25" x14ac:dyDescent="0.3">
      <c r="A4" s="105" t="s">
        <v>72</v>
      </c>
      <c r="B4" s="105"/>
      <c r="C4" s="105"/>
      <c r="D4" s="105"/>
      <c r="E4" s="105"/>
      <c r="F4" s="105"/>
      <c r="G4" s="105"/>
      <c r="H4" s="105"/>
      <c r="I4" s="105"/>
    </row>
    <row r="5" spans="1:9" ht="13.5" thickBot="1" x14ac:dyDescent="0.25"/>
    <row r="6" spans="1:9" ht="45.75" thickBot="1" x14ac:dyDescent="0.25">
      <c r="A6" s="27" t="s">
        <v>12</v>
      </c>
      <c r="B6" s="28" t="s">
        <v>13</v>
      </c>
      <c r="C6" s="29" t="s">
        <v>14</v>
      </c>
      <c r="D6" s="29" t="s">
        <v>38</v>
      </c>
      <c r="E6" s="29" t="s">
        <v>16</v>
      </c>
      <c r="F6" s="30" t="s">
        <v>57</v>
      </c>
      <c r="G6" s="30" t="s">
        <v>39</v>
      </c>
      <c r="H6" s="30" t="s">
        <v>21</v>
      </c>
      <c r="I6" s="7" t="s">
        <v>40</v>
      </c>
    </row>
    <row r="7" spans="1:9" x14ac:dyDescent="0.2">
      <c r="A7" s="31">
        <v>1</v>
      </c>
      <c r="B7" s="32">
        <v>2015</v>
      </c>
      <c r="C7" s="33" t="s">
        <v>51</v>
      </c>
      <c r="D7" s="34" t="s">
        <v>59</v>
      </c>
      <c r="E7" s="35" t="s">
        <v>58</v>
      </c>
      <c r="F7" s="36" t="s">
        <v>60</v>
      </c>
      <c r="G7" s="36"/>
      <c r="H7" s="36"/>
      <c r="I7" s="37">
        <v>558.64</v>
      </c>
    </row>
    <row r="8" spans="1:9" x14ac:dyDescent="0.2">
      <c r="A8" s="31">
        <v>2</v>
      </c>
      <c r="B8" s="32">
        <v>2015</v>
      </c>
      <c r="C8" s="33" t="s">
        <v>51</v>
      </c>
      <c r="D8" s="34" t="s">
        <v>54</v>
      </c>
      <c r="E8" s="35" t="s">
        <v>61</v>
      </c>
      <c r="F8" s="36" t="s">
        <v>62</v>
      </c>
      <c r="G8" s="36"/>
      <c r="H8" s="36"/>
      <c r="I8" s="37">
        <v>1048.81</v>
      </c>
    </row>
    <row r="9" spans="1:9" ht="38.25" x14ac:dyDescent="0.2">
      <c r="A9" s="31">
        <v>3</v>
      </c>
      <c r="B9" s="32">
        <v>2015</v>
      </c>
      <c r="C9" s="33" t="s">
        <v>51</v>
      </c>
      <c r="D9" s="34" t="s">
        <v>54</v>
      </c>
      <c r="E9" s="35" t="s">
        <v>63</v>
      </c>
      <c r="F9" s="36" t="s">
        <v>65</v>
      </c>
      <c r="G9" s="36"/>
      <c r="H9" s="36"/>
      <c r="I9" s="37">
        <v>572.23</v>
      </c>
    </row>
    <row r="10" spans="1:9" ht="51" x14ac:dyDescent="0.2">
      <c r="A10" s="31">
        <v>4</v>
      </c>
      <c r="B10" s="32">
        <v>2015</v>
      </c>
      <c r="C10" s="33" t="s">
        <v>51</v>
      </c>
      <c r="D10" s="34"/>
      <c r="E10" s="35" t="s">
        <v>64</v>
      </c>
      <c r="F10" s="36" t="s">
        <v>66</v>
      </c>
      <c r="G10" s="36"/>
      <c r="H10" s="36"/>
      <c r="I10" s="37">
        <v>17156.43</v>
      </c>
    </row>
    <row r="11" spans="1:9" ht="25.5" x14ac:dyDescent="0.2">
      <c r="A11" s="31">
        <v>5</v>
      </c>
      <c r="B11" s="32">
        <v>2015</v>
      </c>
      <c r="C11" s="33" t="s">
        <v>51</v>
      </c>
      <c r="D11" s="34"/>
      <c r="E11" s="35" t="s">
        <v>67</v>
      </c>
      <c r="F11" s="36" t="s">
        <v>68</v>
      </c>
      <c r="G11" s="36"/>
      <c r="H11" s="36"/>
      <c r="I11" s="37">
        <v>52630.25</v>
      </c>
    </row>
    <row r="12" spans="1:9" ht="25.5" x14ac:dyDescent="0.2">
      <c r="A12" s="31">
        <v>6</v>
      </c>
      <c r="B12" s="32">
        <v>2015</v>
      </c>
      <c r="C12" s="33" t="s">
        <v>51</v>
      </c>
      <c r="D12" s="34"/>
      <c r="E12" s="35" t="s">
        <v>69</v>
      </c>
      <c r="F12" s="36" t="s">
        <v>70</v>
      </c>
      <c r="G12" s="36"/>
      <c r="H12" s="36"/>
      <c r="I12" s="37">
        <v>1581.58</v>
      </c>
    </row>
    <row r="13" spans="1:9" x14ac:dyDescent="0.2">
      <c r="A13" s="31"/>
      <c r="B13" s="32"/>
      <c r="C13" s="33"/>
      <c r="D13" s="34"/>
      <c r="E13" s="35"/>
      <c r="F13" s="36"/>
      <c r="G13" s="36"/>
      <c r="H13" s="36"/>
      <c r="I13" s="37"/>
    </row>
    <row r="14" spans="1:9" x14ac:dyDescent="0.2">
      <c r="A14" s="31"/>
      <c r="B14" s="32"/>
      <c r="C14" s="33"/>
      <c r="D14" s="34"/>
      <c r="E14" s="35"/>
      <c r="F14" s="36"/>
      <c r="G14" s="36"/>
      <c r="H14" s="36"/>
      <c r="I14" s="37"/>
    </row>
    <row r="15" spans="1:9" x14ac:dyDescent="0.2">
      <c r="A15" s="31"/>
      <c r="B15" s="32"/>
      <c r="C15" s="33"/>
      <c r="D15" s="34"/>
      <c r="E15" s="35"/>
      <c r="F15" s="36"/>
      <c r="G15" s="36"/>
      <c r="H15" s="36"/>
      <c r="I15" s="37"/>
    </row>
    <row r="16" spans="1:9" x14ac:dyDescent="0.2">
      <c r="A16" s="31"/>
      <c r="B16" s="32"/>
      <c r="C16" s="33"/>
      <c r="D16" s="34"/>
      <c r="E16" s="35"/>
      <c r="F16" s="36"/>
      <c r="G16" s="36"/>
      <c r="H16" s="36"/>
      <c r="I16" s="37"/>
    </row>
    <row r="17" spans="1:9" x14ac:dyDescent="0.2">
      <c r="A17" s="31"/>
      <c r="B17" s="32"/>
      <c r="C17" s="33"/>
      <c r="D17" s="34"/>
      <c r="E17" s="35"/>
      <c r="F17" s="36"/>
      <c r="G17" s="36"/>
      <c r="H17" s="36"/>
      <c r="I17" s="37"/>
    </row>
    <row r="18" spans="1:9" x14ac:dyDescent="0.2">
      <c r="A18" s="31"/>
      <c r="B18" s="32"/>
      <c r="C18" s="33"/>
      <c r="D18" s="34"/>
      <c r="E18" s="35"/>
      <c r="F18" s="36"/>
      <c r="G18" s="36"/>
      <c r="H18" s="36"/>
      <c r="I18" s="37"/>
    </row>
    <row r="19" spans="1:9" hidden="1" x14ac:dyDescent="0.2">
      <c r="A19" s="31"/>
      <c r="B19" s="32"/>
      <c r="C19" s="33"/>
      <c r="D19" s="34"/>
      <c r="E19" s="35"/>
      <c r="F19" s="36"/>
      <c r="G19" s="36"/>
      <c r="H19" s="36"/>
      <c r="I19" s="37"/>
    </row>
    <row r="20" spans="1:9" hidden="1" x14ac:dyDescent="0.2">
      <c r="A20" s="31"/>
      <c r="B20" s="32"/>
      <c r="C20" s="33"/>
      <c r="D20" s="34"/>
      <c r="E20" s="35"/>
      <c r="F20" s="36"/>
      <c r="G20" s="36"/>
      <c r="H20" s="36"/>
      <c r="I20" s="37"/>
    </row>
    <row r="21" spans="1:9" hidden="1" x14ac:dyDescent="0.2">
      <c r="A21" s="31"/>
      <c r="B21" s="32"/>
      <c r="C21" s="33"/>
      <c r="D21" s="34"/>
      <c r="E21" s="35"/>
      <c r="F21" s="36"/>
      <c r="G21" s="36"/>
      <c r="H21" s="36"/>
      <c r="I21" s="37"/>
    </row>
    <row r="22" spans="1:9" hidden="1" x14ac:dyDescent="0.2">
      <c r="A22" s="31"/>
      <c r="B22" s="32"/>
      <c r="C22" s="33"/>
      <c r="D22" s="34"/>
      <c r="E22" s="35"/>
      <c r="F22" s="36"/>
      <c r="G22" s="36"/>
      <c r="H22" s="36"/>
      <c r="I22" s="37"/>
    </row>
    <row r="23" spans="1:9" x14ac:dyDescent="0.2">
      <c r="A23" s="31"/>
      <c r="B23" s="111" t="s">
        <v>46</v>
      </c>
      <c r="C23" s="112"/>
      <c r="D23" s="112"/>
      <c r="E23" s="112"/>
      <c r="F23" s="112"/>
      <c r="G23" s="112"/>
      <c r="H23" s="113"/>
      <c r="I23" s="37"/>
    </row>
    <row r="24" spans="1:9" ht="15.75" thickBot="1" x14ac:dyDescent="0.25">
      <c r="A24" s="38"/>
      <c r="B24" s="106" t="s">
        <v>41</v>
      </c>
      <c r="C24" s="107"/>
      <c r="D24" s="107"/>
      <c r="E24" s="107"/>
      <c r="F24" s="107"/>
      <c r="G24" s="107"/>
      <c r="H24" s="108"/>
      <c r="I24" s="39" t="e">
        <f>#REF!+#REF!</f>
        <v>#REF!</v>
      </c>
    </row>
    <row r="25" spans="1:9" ht="15.75" thickBot="1" x14ac:dyDescent="0.3">
      <c r="A25" s="85" t="s">
        <v>42</v>
      </c>
      <c r="B25" s="86"/>
      <c r="C25" s="86"/>
      <c r="D25" s="40"/>
      <c r="E25" s="40"/>
      <c r="F25" s="40"/>
      <c r="G25" s="40"/>
      <c r="H25" s="40"/>
      <c r="I25" s="41" t="e">
        <f>SUM(I7:I24)</f>
        <v>#REF!</v>
      </c>
    </row>
    <row r="26" spans="1:9" x14ac:dyDescent="0.2">
      <c r="A26" s="109"/>
      <c r="B26" s="109"/>
      <c r="C26" s="110"/>
      <c r="D26" s="110"/>
      <c r="E26" s="110"/>
      <c r="F26" s="110"/>
      <c r="G26" s="110"/>
      <c r="H26" s="110"/>
      <c r="I26" s="110"/>
    </row>
    <row r="30" spans="1:9" ht="15" x14ac:dyDescent="0.25">
      <c r="A30" s="104" t="s">
        <v>71</v>
      </c>
      <c r="B30" s="104"/>
      <c r="C30" s="104"/>
      <c r="D30" s="104"/>
      <c r="E30" s="104"/>
      <c r="F30" s="104"/>
      <c r="G30" s="104"/>
      <c r="H30" s="104"/>
      <c r="I30" s="104"/>
    </row>
  </sheetData>
  <mergeCells count="8">
    <mergeCell ref="A30:I30"/>
    <mergeCell ref="A2:I2"/>
    <mergeCell ref="A3:I3"/>
    <mergeCell ref="A4:I4"/>
    <mergeCell ref="B24:H24"/>
    <mergeCell ref="A25:C25"/>
    <mergeCell ref="A26:I26"/>
    <mergeCell ref="B23:H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отчет по дому за 15 г</vt:lpstr>
      <vt:lpstr>расход по дому ТР 15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2016-02-01T05:40:12Z</cp:lastPrinted>
  <dcterms:created xsi:type="dcterms:W3CDTF">2015-02-24T21:57:31Z</dcterms:created>
  <dcterms:modified xsi:type="dcterms:W3CDTF">2016-02-23T15:24:07Z</dcterms:modified>
</cp:coreProperties>
</file>