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1" activeTab="1"/>
  </bookViews>
  <sheets>
    <sheet name="выборка 15" sheetId="3" r:id="rId1"/>
    <sheet name="расход по дому ТО" sheetId="6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G27" i="6" l="1"/>
  <c r="AE9" i="3" l="1"/>
  <c r="AC9" i="3"/>
  <c r="AA9" i="3"/>
  <c r="Y9" i="3"/>
  <c r="O9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28" i="6" s="1"/>
  <c r="G15" i="3"/>
  <c r="D15" i="3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M15" i="3"/>
  <c r="H15" i="3"/>
  <c r="E15" i="3"/>
  <c r="N15" i="3" l="1"/>
</calcChain>
</file>

<file path=xl/sharedStrings.xml><?xml version="1.0" encoding="utf-8"?>
<sst xmlns="http://schemas.openxmlformats.org/spreadsheetml/2006/main" count="81" uniqueCount="63">
  <si>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</si>
  <si>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</si>
  <si>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</si>
  <si>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</si>
  <si>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</si>
  <si>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</si>
  <si>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</si>
  <si>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</si>
  <si>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</si>
  <si>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</si>
  <si>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</si>
  <si>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</si>
  <si>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</si>
  <si>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</si>
  <si>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</si>
  <si>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</si>
  <si>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</si>
  <si>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</si>
  <si>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</si>
  <si>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</si>
  <si>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</si>
  <si>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</si>
  <si>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</si>
  <si>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</si>
  <si>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</si>
  <si>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</si>
  <si>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</si>
  <si>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</si>
  <si>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</si>
  <si>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</si>
  <si>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</si>
  <si>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</si>
  <si>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</si>
  <si>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</si>
  <si>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</si>
  <si>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</si>
  <si>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</si>
  <si>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</si>
  <si>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</si>
  <si>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</si>
  <si>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</si>
  <si>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</si>
  <si>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Социалистическая, 160</t>
  </si>
  <si>
    <t>в доме по адресу ул. Социалистическая, 160</t>
  </si>
  <si>
    <t>июль</t>
  </si>
  <si>
    <t>устройство аншлага(инф. Табличка) и закрашивание надписей на стене фасада</t>
  </si>
  <si>
    <t>количество</t>
  </si>
  <si>
    <t>ремонт электроосвещения в подъездах</t>
  </si>
  <si>
    <t>август</t>
  </si>
  <si>
    <t>сентябрь</t>
  </si>
  <si>
    <t>теплоизоляция труб ввода ЦО</t>
  </si>
  <si>
    <t>2м2</t>
  </si>
  <si>
    <t>октябрь</t>
  </si>
  <si>
    <t>осенний осмотр</t>
  </si>
  <si>
    <t>подвал</t>
  </si>
  <si>
    <t>очистка подвального помещения от мусора</t>
  </si>
  <si>
    <t>225,7м2</t>
  </si>
  <si>
    <t>запуск системы ЦО</t>
  </si>
  <si>
    <t>за период с 01.06.2015 по 31.12.2015 гг.</t>
  </si>
  <si>
    <t>ноябрь</t>
  </si>
  <si>
    <t>оценка зеленых насаждений</t>
  </si>
  <si>
    <t>Информация о выполненных работах  по статье "Содержание и Ремонт жилья"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</si>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</sst>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1" fillId="0" borderId="2" xfId="0" applyFont="1" applyBorder="1"/>
    <xf numFmtId="0" fontId="1" fillId="0" borderId="13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2" borderId="2" xfId="0" applyFill="1" applyBorder="1"/>
    <xf numFmtId="0" fontId="0" fillId="2" borderId="10" xfId="0" applyFill="1" applyBorder="1"/>
    <xf numFmtId="2" fontId="0" fillId="2" borderId="15" xfId="0" applyNumberFormat="1" applyFill="1" applyBorder="1"/>
    <xf numFmtId="2" fontId="0" fillId="2" borderId="11" xfId="0" applyNumberForma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164" fontId="2" fillId="0" borderId="8" xfId="0" applyNumberFormat="1" applyFont="1" applyBorder="1" applyAlignment="1"/>
    <xf numFmtId="164" fontId="2" fillId="0" borderId="12" xfId="0" applyNumberFormat="1" applyFont="1" applyBorder="1" applyAlignment="1"/>
    <xf numFmtId="2" fontId="0" fillId="2" borderId="2" xfId="0" applyNumberFormat="1" applyFill="1" applyBorder="1"/>
    <xf numFmtId="164" fontId="0" fillId="0" borderId="1" xfId="0" applyNumberForma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AF48">
            <v>74715.73</v>
          </cell>
          <cell r="AJ48">
            <v>836.21579999999994</v>
          </cell>
          <cell r="AL48">
            <v>105.3561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G21" sqref="AG2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8" t="s">
        <v>5</v>
      </c>
      <c r="B2" s="9" t="s">
        <v>6</v>
      </c>
      <c r="C2" s="9" t="s">
        <v>7</v>
      </c>
      <c r="D2" s="9" t="s">
        <v>9</v>
      </c>
      <c r="E2" s="12" t="s">
        <v>16</v>
      </c>
      <c r="F2" s="9" t="s">
        <v>8</v>
      </c>
      <c r="G2" s="9" t="s">
        <v>10</v>
      </c>
      <c r="H2" s="12" t="s">
        <v>17</v>
      </c>
      <c r="I2" s="9" t="s">
        <v>11</v>
      </c>
      <c r="J2" s="9" t="s">
        <v>12</v>
      </c>
      <c r="K2" s="9" t="s">
        <v>34</v>
      </c>
      <c r="L2" s="9" t="s">
        <v>13</v>
      </c>
      <c r="M2" s="12" t="s">
        <v>14</v>
      </c>
      <c r="N2" s="12" t="s">
        <v>15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24</v>
      </c>
      <c r="V2" s="10" t="s">
        <v>25</v>
      </c>
      <c r="W2" s="10" t="s">
        <v>26</v>
      </c>
      <c r="X2" s="10" t="s">
        <v>27</v>
      </c>
      <c r="Y2" s="10" t="s">
        <v>28</v>
      </c>
      <c r="Z2" s="10" t="s">
        <v>29</v>
      </c>
      <c r="AA2" s="10" t="s">
        <v>30</v>
      </c>
      <c r="AB2" s="10" t="s">
        <v>31</v>
      </c>
      <c r="AC2" s="10" t="s">
        <v>32</v>
      </c>
      <c r="AD2" s="11" t="s">
        <v>33</v>
      </c>
      <c r="AE2" s="9" t="s">
        <v>35</v>
      </c>
      <c r="AF2" s="9" t="s">
        <v>9</v>
      </c>
      <c r="AG2" s="12" t="s">
        <v>16</v>
      </c>
      <c r="AH2" s="9" t="s">
        <v>36</v>
      </c>
      <c r="AI2" s="9" t="s">
        <v>10</v>
      </c>
      <c r="AJ2" s="12" t="s">
        <v>17</v>
      </c>
      <c r="AK2" s="12" t="s">
        <v>41</v>
      </c>
      <c r="AL2" s="12" t="s">
        <v>15</v>
      </c>
    </row>
    <row r="3" spans="1:38" x14ac:dyDescent="0.2">
      <c r="A3" s="7" t="s">
        <v>42</v>
      </c>
      <c r="B3" s="2">
        <v>1077.96</v>
      </c>
      <c r="C3" s="2">
        <v>0</v>
      </c>
      <c r="D3" s="2">
        <v>0</v>
      </c>
      <c r="E3" s="13">
        <f>C3+D3</f>
        <v>0</v>
      </c>
      <c r="F3" s="2">
        <v>0</v>
      </c>
      <c r="G3" s="2">
        <v>0</v>
      </c>
      <c r="H3" s="13">
        <f>F3+G3</f>
        <v>0</v>
      </c>
      <c r="I3" s="2">
        <v>0</v>
      </c>
      <c r="J3" s="2">
        <v>0</v>
      </c>
      <c r="K3" s="2">
        <v>0</v>
      </c>
      <c r="L3" s="2">
        <v>0</v>
      </c>
      <c r="M3" s="13">
        <f>(I3+J3+L3)*1.5%</f>
        <v>0</v>
      </c>
      <c r="N3" s="15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13">
        <f>AE3+AF3</f>
        <v>0</v>
      </c>
      <c r="AH3" s="2">
        <v>0</v>
      </c>
      <c r="AI3" s="2">
        <v>0</v>
      </c>
      <c r="AJ3" s="13">
        <f>AH3+AI3</f>
        <v>0</v>
      </c>
      <c r="AK3" s="31">
        <f>AB3*1.5%</f>
        <v>0</v>
      </c>
      <c r="AL3" s="15">
        <f>AJ3*1.5%</f>
        <v>0</v>
      </c>
    </row>
    <row r="4" spans="1:38" x14ac:dyDescent="0.2">
      <c r="A4" s="7" t="s">
        <v>42</v>
      </c>
      <c r="B4" s="2">
        <v>1077.96</v>
      </c>
      <c r="C4" s="2">
        <v>0</v>
      </c>
      <c r="D4" s="2">
        <v>0</v>
      </c>
      <c r="E4" s="13">
        <f t="shared" ref="E4:E14" si="0">C4+D4</f>
        <v>0</v>
      </c>
      <c r="F4" s="2">
        <v>0</v>
      </c>
      <c r="G4" s="2">
        <v>0</v>
      </c>
      <c r="H4" s="13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3">
        <f t="shared" ref="M4:M14" si="2">(I4+J4+L4)*1.5%</f>
        <v>0</v>
      </c>
      <c r="N4" s="15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3">
        <f t="shared" ref="AG4:AG14" si="4">AE4+AF4</f>
        <v>0</v>
      </c>
      <c r="AH4" s="2">
        <v>0</v>
      </c>
      <c r="AI4" s="2">
        <v>0</v>
      </c>
      <c r="AJ4" s="13">
        <f t="shared" ref="AJ4:AJ14" si="5">AH4+AI4</f>
        <v>0</v>
      </c>
      <c r="AK4" s="31">
        <f t="shared" ref="AK4:AK14" si="6">AB4*1.5%</f>
        <v>0</v>
      </c>
      <c r="AL4" s="15">
        <f t="shared" ref="AL4:AL14" si="7">AJ4*1.5%</f>
        <v>0</v>
      </c>
    </row>
    <row r="5" spans="1:38" x14ac:dyDescent="0.2">
      <c r="A5" s="7" t="s">
        <v>42</v>
      </c>
      <c r="B5" s="2">
        <v>1077.96</v>
      </c>
      <c r="C5" s="2">
        <v>0</v>
      </c>
      <c r="D5" s="2">
        <v>0</v>
      </c>
      <c r="E5" s="13">
        <f t="shared" si="0"/>
        <v>0</v>
      </c>
      <c r="F5" s="2">
        <v>0</v>
      </c>
      <c r="G5" s="2">
        <v>0</v>
      </c>
      <c r="H5" s="13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3">
        <f t="shared" si="2"/>
        <v>0</v>
      </c>
      <c r="N5" s="15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3">
        <f t="shared" si="4"/>
        <v>0</v>
      </c>
      <c r="AH5" s="2">
        <v>0</v>
      </c>
      <c r="AI5" s="2">
        <v>0</v>
      </c>
      <c r="AJ5" s="13">
        <f t="shared" si="5"/>
        <v>0</v>
      </c>
      <c r="AK5" s="31">
        <f t="shared" si="6"/>
        <v>0</v>
      </c>
      <c r="AL5" s="15">
        <f t="shared" si="7"/>
        <v>0</v>
      </c>
    </row>
    <row r="6" spans="1:38" x14ac:dyDescent="0.2">
      <c r="A6" s="7" t="s">
        <v>42</v>
      </c>
      <c r="B6" s="2">
        <v>1077.96</v>
      </c>
      <c r="C6" s="2">
        <v>0</v>
      </c>
      <c r="D6" s="2">
        <v>0</v>
      </c>
      <c r="E6" s="13">
        <f t="shared" si="0"/>
        <v>0</v>
      </c>
      <c r="F6" s="2">
        <v>0</v>
      </c>
      <c r="G6" s="2">
        <v>0</v>
      </c>
      <c r="H6" s="13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3">
        <f t="shared" si="2"/>
        <v>0</v>
      </c>
      <c r="N6" s="15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3">
        <f t="shared" si="4"/>
        <v>0</v>
      </c>
      <c r="AH6" s="2">
        <v>0</v>
      </c>
      <c r="AI6" s="2">
        <v>0</v>
      </c>
      <c r="AJ6" s="13">
        <f t="shared" si="5"/>
        <v>0</v>
      </c>
      <c r="AK6" s="31">
        <f t="shared" si="6"/>
        <v>0</v>
      </c>
      <c r="AL6" s="15">
        <f t="shared" si="7"/>
        <v>0</v>
      </c>
    </row>
    <row r="7" spans="1:38" x14ac:dyDescent="0.2">
      <c r="A7" s="7" t="s">
        <v>42</v>
      </c>
      <c r="B7" s="2">
        <v>1077.96</v>
      </c>
      <c r="C7" s="2">
        <v>0</v>
      </c>
      <c r="D7" s="2">
        <v>0</v>
      </c>
      <c r="E7" s="13">
        <f t="shared" si="0"/>
        <v>0</v>
      </c>
      <c r="F7" s="2">
        <v>0</v>
      </c>
      <c r="G7" s="2">
        <v>0</v>
      </c>
      <c r="H7" s="13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3">
        <f t="shared" si="2"/>
        <v>0</v>
      </c>
      <c r="N7" s="15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3">
        <f t="shared" si="4"/>
        <v>0</v>
      </c>
      <c r="AH7" s="2">
        <v>0</v>
      </c>
      <c r="AI7" s="2">
        <v>0</v>
      </c>
      <c r="AJ7" s="13">
        <f t="shared" si="5"/>
        <v>0</v>
      </c>
      <c r="AK7" s="31">
        <f t="shared" si="6"/>
        <v>0</v>
      </c>
      <c r="AL7" s="15">
        <f t="shared" si="7"/>
        <v>0</v>
      </c>
    </row>
    <row r="8" spans="1:38" x14ac:dyDescent="0.2">
      <c r="A8" s="7" t="s">
        <v>42</v>
      </c>
      <c r="B8" s="2">
        <v>1077.96</v>
      </c>
      <c r="C8" s="1">
        <v>4365.45</v>
      </c>
      <c r="D8" s="1">
        <v>0</v>
      </c>
      <c r="E8" s="13">
        <f t="shared" si="0"/>
        <v>4365.45</v>
      </c>
      <c r="F8" s="1">
        <v>0</v>
      </c>
      <c r="G8" s="1">
        <v>0</v>
      </c>
      <c r="H8" s="13">
        <f t="shared" si="1"/>
        <v>0</v>
      </c>
      <c r="I8" s="1">
        <v>0</v>
      </c>
      <c r="J8" s="1">
        <v>0</v>
      </c>
      <c r="K8" s="1">
        <v>0</v>
      </c>
      <c r="L8" s="1">
        <v>0</v>
      </c>
      <c r="M8" s="13">
        <f t="shared" si="2"/>
        <v>0</v>
      </c>
      <c r="N8" s="15">
        <f t="shared" si="3"/>
        <v>0</v>
      </c>
      <c r="O8" s="1">
        <v>603.6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1940.2</v>
      </c>
      <c r="Z8" s="1">
        <v>0</v>
      </c>
      <c r="AA8" s="1">
        <v>323.38</v>
      </c>
      <c r="AB8" s="1">
        <v>0</v>
      </c>
      <c r="AC8" s="1">
        <v>2220.46</v>
      </c>
      <c r="AD8" s="1">
        <v>0</v>
      </c>
      <c r="AE8" s="1">
        <v>5012.1899999999996</v>
      </c>
      <c r="AF8" s="1">
        <v>0</v>
      </c>
      <c r="AG8" s="13">
        <f t="shared" si="4"/>
        <v>5012.1899999999996</v>
      </c>
      <c r="AH8" s="1">
        <v>0</v>
      </c>
      <c r="AI8" s="1">
        <v>0</v>
      </c>
      <c r="AJ8" s="13">
        <f t="shared" si="5"/>
        <v>0</v>
      </c>
      <c r="AK8" s="31">
        <f t="shared" si="6"/>
        <v>0</v>
      </c>
      <c r="AL8" s="15">
        <f t="shared" si="7"/>
        <v>0</v>
      </c>
    </row>
    <row r="9" spans="1:38" x14ac:dyDescent="0.2">
      <c r="A9" s="7" t="s">
        <v>42</v>
      </c>
      <c r="B9" s="2">
        <v>1077.96</v>
      </c>
      <c r="C9" s="1">
        <v>5655.76</v>
      </c>
      <c r="D9" s="1">
        <v>0</v>
      </c>
      <c r="E9" s="13">
        <f t="shared" si="0"/>
        <v>5655.76</v>
      </c>
      <c r="F9" s="1">
        <v>3540.55</v>
      </c>
      <c r="G9" s="1">
        <v>0</v>
      </c>
      <c r="H9" s="13">
        <f t="shared" si="1"/>
        <v>3540.55</v>
      </c>
      <c r="I9" s="1">
        <v>0</v>
      </c>
      <c r="J9" s="1">
        <v>0</v>
      </c>
      <c r="K9" s="1">
        <v>0</v>
      </c>
      <c r="L9" s="1">
        <v>0</v>
      </c>
      <c r="M9" s="13">
        <f t="shared" si="2"/>
        <v>0</v>
      </c>
      <c r="N9" s="15">
        <f t="shared" si="3"/>
        <v>53.108249999999998</v>
      </c>
      <c r="O9" s="1">
        <f>646.74+681.31</f>
        <v>1328.05</v>
      </c>
      <c r="P9" s="1">
        <v>489.54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f>2026.44+2700.21</f>
        <v>4726.6499999999996</v>
      </c>
      <c r="Z9" s="1">
        <v>1573.57</v>
      </c>
      <c r="AA9" s="1">
        <f>377.27+411.8</f>
        <v>789.06999999999994</v>
      </c>
      <c r="AB9" s="1">
        <v>262.27999999999997</v>
      </c>
      <c r="AC9" s="1">
        <f>2349.78+2468.39</f>
        <v>4818.17</v>
      </c>
      <c r="AD9" s="1">
        <v>1800.87</v>
      </c>
      <c r="AE9" s="1">
        <f>9733.35+6293.78</f>
        <v>16027.130000000001</v>
      </c>
      <c r="AF9" s="1">
        <v>0</v>
      </c>
      <c r="AG9" s="13">
        <f t="shared" si="4"/>
        <v>16027.130000000001</v>
      </c>
      <c r="AH9" s="1">
        <v>4065.07</v>
      </c>
      <c r="AI9" s="1">
        <v>0</v>
      </c>
      <c r="AJ9" s="13">
        <f t="shared" si="5"/>
        <v>4065.07</v>
      </c>
      <c r="AK9" s="31">
        <f t="shared" si="6"/>
        <v>3.9341999999999993</v>
      </c>
      <c r="AL9" s="15">
        <f t="shared" si="7"/>
        <v>60.976050000000001</v>
      </c>
    </row>
    <row r="10" spans="1:38" x14ac:dyDescent="0.2">
      <c r="A10" s="7" t="s">
        <v>42</v>
      </c>
      <c r="B10" s="2">
        <v>1077.96</v>
      </c>
      <c r="C10" s="1"/>
      <c r="D10" s="1"/>
      <c r="E10" s="13">
        <f t="shared" si="0"/>
        <v>0</v>
      </c>
      <c r="F10" s="1"/>
      <c r="G10" s="1"/>
      <c r="H10" s="13">
        <f t="shared" si="1"/>
        <v>0</v>
      </c>
      <c r="I10" s="1"/>
      <c r="J10" s="1"/>
      <c r="K10" s="1"/>
      <c r="L10" s="1"/>
      <c r="M10" s="13">
        <f t="shared" si="2"/>
        <v>0</v>
      </c>
      <c r="N10" s="15">
        <f t="shared" si="3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3">
        <f t="shared" si="4"/>
        <v>0</v>
      </c>
      <c r="AH10" s="1"/>
      <c r="AI10" s="1"/>
      <c r="AJ10" s="13">
        <f t="shared" si="5"/>
        <v>0</v>
      </c>
      <c r="AK10" s="31">
        <f t="shared" si="6"/>
        <v>0</v>
      </c>
      <c r="AL10" s="15">
        <f t="shared" si="7"/>
        <v>0</v>
      </c>
    </row>
    <row r="11" spans="1:38" x14ac:dyDescent="0.2">
      <c r="A11" s="7" t="s">
        <v>42</v>
      </c>
      <c r="B11" s="2">
        <v>1077.96</v>
      </c>
      <c r="C11" s="1"/>
      <c r="D11" s="1"/>
      <c r="E11" s="13">
        <f t="shared" si="0"/>
        <v>0</v>
      </c>
      <c r="F11" s="1"/>
      <c r="G11" s="1"/>
      <c r="H11" s="13">
        <f t="shared" si="1"/>
        <v>0</v>
      </c>
      <c r="I11" s="1"/>
      <c r="J11" s="1"/>
      <c r="K11" s="1"/>
      <c r="L11" s="1"/>
      <c r="M11" s="13">
        <f t="shared" si="2"/>
        <v>0</v>
      </c>
      <c r="N11" s="15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3">
        <f t="shared" si="4"/>
        <v>0</v>
      </c>
      <c r="AH11" s="1"/>
      <c r="AI11" s="1"/>
      <c r="AJ11" s="13">
        <f t="shared" si="5"/>
        <v>0</v>
      </c>
      <c r="AK11" s="31">
        <f t="shared" si="6"/>
        <v>0</v>
      </c>
      <c r="AL11" s="15">
        <f t="shared" si="7"/>
        <v>0</v>
      </c>
    </row>
    <row r="12" spans="1:38" x14ac:dyDescent="0.2">
      <c r="A12" s="7" t="s">
        <v>42</v>
      </c>
      <c r="B12" s="2">
        <v>1077.96</v>
      </c>
      <c r="C12" s="1"/>
      <c r="D12" s="1"/>
      <c r="E12" s="13">
        <f t="shared" si="0"/>
        <v>0</v>
      </c>
      <c r="F12" s="1"/>
      <c r="G12" s="1"/>
      <c r="H12" s="13">
        <f t="shared" si="1"/>
        <v>0</v>
      </c>
      <c r="I12" s="1"/>
      <c r="J12" s="1"/>
      <c r="K12" s="1"/>
      <c r="L12" s="1"/>
      <c r="M12" s="13">
        <f t="shared" si="2"/>
        <v>0</v>
      </c>
      <c r="N12" s="15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3">
        <f t="shared" si="4"/>
        <v>0</v>
      </c>
      <c r="AH12" s="1"/>
      <c r="AI12" s="1"/>
      <c r="AJ12" s="13">
        <f t="shared" si="5"/>
        <v>0</v>
      </c>
      <c r="AK12" s="31">
        <f t="shared" si="6"/>
        <v>0</v>
      </c>
      <c r="AL12" s="15">
        <f t="shared" si="7"/>
        <v>0</v>
      </c>
    </row>
    <row r="13" spans="1:38" x14ac:dyDescent="0.2">
      <c r="A13" s="7" t="s">
        <v>42</v>
      </c>
      <c r="B13" s="2">
        <v>1077.96</v>
      </c>
      <c r="C13" s="1"/>
      <c r="D13" s="1"/>
      <c r="E13" s="13">
        <f t="shared" si="0"/>
        <v>0</v>
      </c>
      <c r="F13" s="1"/>
      <c r="G13" s="1"/>
      <c r="H13" s="13">
        <f t="shared" si="1"/>
        <v>0</v>
      </c>
      <c r="I13" s="1"/>
      <c r="J13" s="1"/>
      <c r="K13" s="1"/>
      <c r="L13" s="1"/>
      <c r="M13" s="13">
        <f t="shared" si="2"/>
        <v>0</v>
      </c>
      <c r="N13" s="15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3">
        <f t="shared" si="4"/>
        <v>0</v>
      </c>
      <c r="AH13" s="1"/>
      <c r="AI13" s="1"/>
      <c r="AJ13" s="13">
        <f t="shared" si="5"/>
        <v>0</v>
      </c>
      <c r="AK13" s="31">
        <f t="shared" si="6"/>
        <v>0</v>
      </c>
      <c r="AL13" s="15">
        <f t="shared" si="7"/>
        <v>0</v>
      </c>
    </row>
    <row r="14" spans="1:38" ht="13.5" thickBot="1" x14ac:dyDescent="0.25">
      <c r="A14" s="7" t="s">
        <v>42</v>
      </c>
      <c r="B14" s="2">
        <v>1077.96</v>
      </c>
      <c r="C14" s="3"/>
      <c r="D14" s="3"/>
      <c r="E14" s="13">
        <f t="shared" si="0"/>
        <v>0</v>
      </c>
      <c r="F14" s="3"/>
      <c r="G14" s="3"/>
      <c r="H14" s="13">
        <f t="shared" si="1"/>
        <v>0</v>
      </c>
      <c r="I14" s="3"/>
      <c r="J14" s="3"/>
      <c r="K14" s="3"/>
      <c r="L14" s="3"/>
      <c r="M14" s="13">
        <f t="shared" si="2"/>
        <v>0</v>
      </c>
      <c r="N14" s="15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3">
        <f t="shared" si="4"/>
        <v>0</v>
      </c>
      <c r="AH14" s="3"/>
      <c r="AI14" s="3"/>
      <c r="AJ14" s="13">
        <f t="shared" si="5"/>
        <v>0</v>
      </c>
      <c r="AK14" s="31">
        <f t="shared" si="6"/>
        <v>0</v>
      </c>
      <c r="AL14" s="15">
        <f t="shared" si="7"/>
        <v>0</v>
      </c>
    </row>
    <row r="15" spans="1:38" ht="13.5" thickBot="1" x14ac:dyDescent="0.25">
      <c r="A15" s="5" t="s">
        <v>4</v>
      </c>
      <c r="B15" s="4">
        <v>0</v>
      </c>
      <c r="C15" s="4">
        <f t="shared" ref="C15:G15" si="8">SUM(C3:C14)</f>
        <v>10021.209999999999</v>
      </c>
      <c r="D15" s="4">
        <f t="shared" si="8"/>
        <v>0</v>
      </c>
      <c r="E15" s="14">
        <f t="shared" si="8"/>
        <v>10021.209999999999</v>
      </c>
      <c r="F15" s="4">
        <f t="shared" si="8"/>
        <v>3540.55</v>
      </c>
      <c r="G15" s="4">
        <f t="shared" si="8"/>
        <v>0</v>
      </c>
      <c r="H15" s="14">
        <f t="shared" ref="H15:AE15" si="9">SUM(H3:H14)</f>
        <v>3540.55</v>
      </c>
      <c r="I15" s="4">
        <f t="shared" si="9"/>
        <v>0</v>
      </c>
      <c r="J15" s="4">
        <f t="shared" si="9"/>
        <v>0</v>
      </c>
      <c r="K15" s="4">
        <f t="shared" si="9"/>
        <v>0</v>
      </c>
      <c r="L15" s="4">
        <f t="shared" si="9"/>
        <v>0</v>
      </c>
      <c r="M15" s="14">
        <f t="shared" si="9"/>
        <v>0</v>
      </c>
      <c r="N15" s="16">
        <f t="shared" si="9"/>
        <v>53.108249999999998</v>
      </c>
      <c r="O15" s="5">
        <f t="shared" si="9"/>
        <v>1931.65</v>
      </c>
      <c r="P15" s="4">
        <f t="shared" si="9"/>
        <v>489.54</v>
      </c>
      <c r="Q15" s="4">
        <f t="shared" si="9"/>
        <v>0</v>
      </c>
      <c r="R15" s="4">
        <f t="shared" si="9"/>
        <v>0</v>
      </c>
      <c r="S15" s="4">
        <f t="shared" si="9"/>
        <v>0</v>
      </c>
      <c r="T15" s="4">
        <f t="shared" si="9"/>
        <v>0</v>
      </c>
      <c r="U15" s="4">
        <f t="shared" si="9"/>
        <v>0</v>
      </c>
      <c r="V15" s="4">
        <f t="shared" si="9"/>
        <v>0</v>
      </c>
      <c r="W15" s="4">
        <f t="shared" si="9"/>
        <v>0</v>
      </c>
      <c r="X15" s="4">
        <f t="shared" si="9"/>
        <v>0</v>
      </c>
      <c r="Y15" s="4">
        <f t="shared" si="9"/>
        <v>6666.8499999999995</v>
      </c>
      <c r="Z15" s="4">
        <f t="shared" si="9"/>
        <v>1573.57</v>
      </c>
      <c r="AA15" s="4">
        <f t="shared" si="9"/>
        <v>1112.4499999999998</v>
      </c>
      <c r="AB15" s="4">
        <f t="shared" si="9"/>
        <v>262.27999999999997</v>
      </c>
      <c r="AC15" s="4">
        <f t="shared" si="9"/>
        <v>7038.63</v>
      </c>
      <c r="AD15" s="6">
        <f t="shared" si="9"/>
        <v>1800.87</v>
      </c>
      <c r="AE15" s="4">
        <f t="shared" si="9"/>
        <v>21039.32</v>
      </c>
      <c r="AF15" s="4"/>
      <c r="AG15" s="14">
        <f>SUM(AG3:AG14)</f>
        <v>21039.32</v>
      </c>
      <c r="AH15" s="4">
        <f>SUM(AH3:AH14)</f>
        <v>4065.07</v>
      </c>
      <c r="AI15" s="4"/>
      <c r="AJ15" s="14">
        <f>SUM(AJ3:AJ14)</f>
        <v>4065.07</v>
      </c>
      <c r="AK15" s="14">
        <f t="shared" ref="AK15" si="10">SUM(AK3:AK14)</f>
        <v>3.9341999999999993</v>
      </c>
      <c r="AL15" s="16">
        <f t="shared" ref="AL15" si="11">SUM(AL3:AL14)</f>
        <v>60.976050000000001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topLeftCell="A7" workbookViewId="0">
      <selection activeCell="I18" sqref="I1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8.85546875" customWidth="1"/>
    <col min="7" max="7" width="18" customWidth="1"/>
  </cols>
  <sheetData>
    <row r="2" spans="1:7" ht="17.25" x14ac:dyDescent="0.3">
      <c r="A2" s="36" t="s">
        <v>61</v>
      </c>
      <c r="B2" s="36"/>
      <c r="C2" s="36"/>
      <c r="D2" s="36"/>
      <c r="E2" s="36"/>
      <c r="F2" s="36"/>
      <c r="G2" s="36"/>
    </row>
    <row r="3" spans="1:7" ht="17.25" x14ac:dyDescent="0.3">
      <c r="A3" s="36" t="s">
        <v>43</v>
      </c>
      <c r="B3" s="36"/>
      <c r="C3" s="36"/>
      <c r="D3" s="36"/>
      <c r="E3" s="36"/>
      <c r="F3" s="36"/>
      <c r="G3" s="36"/>
    </row>
    <row r="4" spans="1:7" ht="17.25" x14ac:dyDescent="0.3">
      <c r="A4" s="36" t="s">
        <v>58</v>
      </c>
      <c r="B4" s="36"/>
      <c r="C4" s="36"/>
      <c r="D4" s="36"/>
      <c r="E4" s="36"/>
      <c r="F4" s="36"/>
      <c r="G4" s="36"/>
    </row>
    <row r="5" spans="1:7" ht="13.5" thickBot="1" x14ac:dyDescent="0.25"/>
    <row r="6" spans="1:7" ht="45.75" thickBot="1" x14ac:dyDescent="0.25">
      <c r="A6" s="17" t="s">
        <v>0</v>
      </c>
      <c r="B6" s="18" t="s">
        <v>1</v>
      </c>
      <c r="C6" s="19" t="s">
        <v>2</v>
      </c>
      <c r="D6" s="19" t="s">
        <v>37</v>
      </c>
      <c r="E6" s="19" t="s">
        <v>3</v>
      </c>
      <c r="F6" s="20" t="s">
        <v>46</v>
      </c>
      <c r="G6" s="33" t="s">
        <v>38</v>
      </c>
    </row>
    <row r="7" spans="1:7" ht="25.5" x14ac:dyDescent="0.2">
      <c r="A7" s="21">
        <v>1</v>
      </c>
      <c r="B7" s="22">
        <v>2015</v>
      </c>
      <c r="C7" s="23" t="s">
        <v>44</v>
      </c>
      <c r="D7" s="24"/>
      <c r="E7" s="25" t="s">
        <v>45</v>
      </c>
      <c r="F7" s="26"/>
      <c r="G7" s="32">
        <v>1214.71</v>
      </c>
    </row>
    <row r="8" spans="1:7" hidden="1" x14ac:dyDescent="0.2">
      <c r="A8" s="21"/>
      <c r="B8" s="22"/>
      <c r="C8" s="23"/>
      <c r="D8" s="24"/>
      <c r="E8" s="25"/>
      <c r="F8" s="26"/>
      <c r="G8" s="32"/>
    </row>
    <row r="9" spans="1:7" hidden="1" x14ac:dyDescent="0.2">
      <c r="A9" s="21"/>
      <c r="B9" s="22"/>
      <c r="C9" s="23"/>
      <c r="D9" s="24"/>
      <c r="E9" s="25"/>
      <c r="F9" s="26"/>
      <c r="G9" s="32"/>
    </row>
    <row r="10" spans="1:7" hidden="1" x14ac:dyDescent="0.2">
      <c r="A10" s="21"/>
      <c r="B10" s="22"/>
      <c r="C10" s="23"/>
      <c r="D10" s="24"/>
      <c r="E10" s="25"/>
      <c r="F10" s="26"/>
      <c r="G10" s="32"/>
    </row>
    <row r="11" spans="1:7" hidden="1" x14ac:dyDescent="0.2">
      <c r="A11" s="21"/>
      <c r="B11" s="22"/>
      <c r="C11" s="23"/>
      <c r="D11" s="24"/>
      <c r="E11" s="25"/>
      <c r="F11" s="26"/>
      <c r="G11" s="32"/>
    </row>
    <row r="12" spans="1:7" hidden="1" x14ac:dyDescent="0.2">
      <c r="A12" s="21"/>
      <c r="B12" s="22"/>
      <c r="C12" s="23"/>
      <c r="D12" s="24"/>
      <c r="E12" s="25"/>
      <c r="F12" s="26"/>
      <c r="G12" s="32"/>
    </row>
    <row r="13" spans="1:7" hidden="1" x14ac:dyDescent="0.2">
      <c r="A13" s="21"/>
      <c r="B13" s="22"/>
      <c r="C13" s="23"/>
      <c r="D13" s="24"/>
      <c r="E13" s="25"/>
      <c r="F13" s="26"/>
      <c r="G13" s="32"/>
    </row>
    <row r="14" spans="1:7" hidden="1" x14ac:dyDescent="0.2">
      <c r="A14" s="21"/>
      <c r="B14" s="22"/>
      <c r="C14" s="23"/>
      <c r="D14" s="24"/>
      <c r="E14" s="25"/>
      <c r="F14" s="26"/>
      <c r="G14" s="32"/>
    </row>
    <row r="15" spans="1:7" hidden="1" x14ac:dyDescent="0.2">
      <c r="A15" s="21"/>
      <c r="B15" s="22"/>
      <c r="C15" s="23"/>
      <c r="D15" s="24"/>
      <c r="E15" s="25"/>
      <c r="F15" s="26"/>
      <c r="G15" s="32"/>
    </row>
    <row r="16" spans="1:7" x14ac:dyDescent="0.2">
      <c r="A16" s="27">
        <v>2</v>
      </c>
      <c r="B16" s="22">
        <v>2015</v>
      </c>
      <c r="C16" s="23" t="s">
        <v>48</v>
      </c>
      <c r="D16" s="24"/>
      <c r="E16" s="25" t="s">
        <v>47</v>
      </c>
      <c r="F16" s="26"/>
      <c r="G16" s="32">
        <v>162.46</v>
      </c>
    </row>
    <row r="17" spans="1:7" x14ac:dyDescent="0.2">
      <c r="A17" s="27">
        <v>3</v>
      </c>
      <c r="B17" s="22">
        <v>2015</v>
      </c>
      <c r="C17" s="23" t="s">
        <v>49</v>
      </c>
      <c r="D17" s="24"/>
      <c r="E17" s="25" t="s">
        <v>50</v>
      </c>
      <c r="F17" s="26" t="s">
        <v>51</v>
      </c>
      <c r="G17" s="32">
        <v>686.29</v>
      </c>
    </row>
    <row r="18" spans="1:7" x14ac:dyDescent="0.2">
      <c r="A18" s="27">
        <v>4</v>
      </c>
      <c r="B18" s="22">
        <v>2015</v>
      </c>
      <c r="C18" s="23" t="s">
        <v>52</v>
      </c>
      <c r="D18" s="24"/>
      <c r="E18" s="25" t="s">
        <v>53</v>
      </c>
      <c r="F18" s="26"/>
      <c r="G18" s="32">
        <v>3000</v>
      </c>
    </row>
    <row r="19" spans="1:7" ht="25.5" x14ac:dyDescent="0.2">
      <c r="A19" s="27">
        <v>5</v>
      </c>
      <c r="B19" s="22">
        <v>2015</v>
      </c>
      <c r="C19" s="23" t="s">
        <v>52</v>
      </c>
      <c r="D19" s="24" t="s">
        <v>54</v>
      </c>
      <c r="E19" s="25" t="s">
        <v>55</v>
      </c>
      <c r="F19" s="26" t="s">
        <v>56</v>
      </c>
      <c r="G19" s="32">
        <v>1999.9</v>
      </c>
    </row>
    <row r="20" spans="1:7" x14ac:dyDescent="0.2">
      <c r="A20" s="27">
        <v>6</v>
      </c>
      <c r="B20" s="22">
        <v>2015</v>
      </c>
      <c r="C20" s="23" t="s">
        <v>52</v>
      </c>
      <c r="D20" s="24"/>
      <c r="E20" s="25" t="s">
        <v>57</v>
      </c>
      <c r="F20" s="26"/>
      <c r="G20" s="32">
        <v>1738.85</v>
      </c>
    </row>
    <row r="21" spans="1:7" hidden="1" x14ac:dyDescent="0.2">
      <c r="A21" s="27"/>
      <c r="B21" s="22"/>
      <c r="C21" s="23"/>
      <c r="D21" s="24"/>
      <c r="E21" s="25"/>
      <c r="F21" s="26"/>
      <c r="G21" s="32"/>
    </row>
    <row r="22" spans="1:7" hidden="1" x14ac:dyDescent="0.2">
      <c r="A22" s="27"/>
      <c r="B22" s="22"/>
      <c r="C22" s="23"/>
      <c r="D22" s="24"/>
      <c r="E22" s="25"/>
      <c r="F22" s="26"/>
      <c r="G22" s="32"/>
    </row>
    <row r="23" spans="1:7" hidden="1" x14ac:dyDescent="0.2">
      <c r="A23" s="27"/>
      <c r="B23" s="22"/>
      <c r="C23" s="23"/>
      <c r="D23" s="24"/>
      <c r="E23" s="25"/>
      <c r="F23" s="26"/>
      <c r="G23" s="32"/>
    </row>
    <row r="24" spans="1:7" hidden="1" x14ac:dyDescent="0.2">
      <c r="A24" s="27"/>
      <c r="B24" s="22"/>
      <c r="C24" s="23"/>
      <c r="D24" s="24"/>
      <c r="E24" s="25"/>
      <c r="F24" s="26"/>
      <c r="G24" s="32"/>
    </row>
    <row r="25" spans="1:7" hidden="1" x14ac:dyDescent="0.2">
      <c r="A25" s="27"/>
      <c r="B25" s="22"/>
      <c r="C25" s="23"/>
      <c r="D25" s="24"/>
      <c r="E25" s="25"/>
      <c r="F25" s="26"/>
      <c r="G25" s="32"/>
    </row>
    <row r="26" spans="1:7" x14ac:dyDescent="0.2">
      <c r="A26" s="27"/>
      <c r="B26" s="34"/>
      <c r="C26" s="35" t="s">
        <v>59</v>
      </c>
      <c r="D26" s="24"/>
      <c r="E26" s="25" t="s">
        <v>60</v>
      </c>
      <c r="F26" s="25"/>
      <c r="G26" s="32">
        <v>2310.42</v>
      </c>
    </row>
    <row r="27" spans="1:7" ht="15.75" thickBot="1" x14ac:dyDescent="0.25">
      <c r="A27" s="27"/>
      <c r="B27" s="37" t="s">
        <v>39</v>
      </c>
      <c r="C27" s="38"/>
      <c r="D27" s="38"/>
      <c r="E27" s="38"/>
      <c r="F27" s="38"/>
      <c r="G27" s="28">
        <f>[1]декабрь!$AJ$48+[1]декабрь!$AL$48</f>
        <v>941.57189999999991</v>
      </c>
    </row>
    <row r="28" spans="1:7" ht="15.75" thickBot="1" x14ac:dyDescent="0.3">
      <c r="A28" s="39" t="s">
        <v>40</v>
      </c>
      <c r="B28" s="40"/>
      <c r="C28" s="40"/>
      <c r="D28" s="29"/>
      <c r="E28" s="29"/>
      <c r="F28" s="29"/>
      <c r="G28" s="30">
        <f>SUM(G7:G27)</f>
        <v>12054.2019</v>
      </c>
    </row>
    <row r="29" spans="1:7" x14ac:dyDescent="0.2">
      <c r="A29" s="41"/>
      <c r="B29" s="41"/>
      <c r="C29" s="42"/>
      <c r="D29" s="42"/>
      <c r="E29" s="42"/>
      <c r="F29" s="42"/>
      <c r="G29" s="42"/>
    </row>
    <row r="33" spans="1:1" x14ac:dyDescent="0.2">
      <c r="A33" s="43" t="s">
        <v>62</v>
      </c>
    </row>
  </sheetData>
  <mergeCells count="6">
    <mergeCell ref="A2:G2"/>
    <mergeCell ref="A3:G3"/>
    <mergeCell ref="A4:G4"/>
    <mergeCell ref="B27:F27"/>
    <mergeCell ref="A28:C28"/>
    <mergeCell ref="A29:G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выборка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2016-02-01T06:08:51Z</cp:lastPrinted>
  <dcterms:created xsi:type="dcterms:W3CDTF">2015-02-24T21:57:31Z</dcterms:created>
  <dcterms:modified xsi:type="dcterms:W3CDTF">2016-02-23T15:30:46Z</dcterms:modified>
</cp:coreProperties>
</file>