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1" activeTab="1"/>
  </bookViews>
  <sheets>
    <sheet name="общий отчет по дому за 15 г" sheetId="1" state="hidden" r:id="rId1"/>
    <sheet name="расход по дому ТР 15" sheetId="2" r:id="rId2"/>
    <sheet name="отчет сод. жилья" sheetId="5" state="hidden" r:id="rId3"/>
    <sheet name="расход по дому ТО" sheetId="6" state="hidden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I38" i="2" l="1"/>
  <c r="D10" i="5" l="1"/>
  <c r="D9" i="5"/>
  <c r="E14" i="5"/>
  <c r="I16" i="6" l="1"/>
  <c r="I17" i="6" s="1"/>
  <c r="D8" i="5" s="1"/>
  <c r="D14" i="5" s="1"/>
  <c r="C8" i="5"/>
  <c r="B8" i="5"/>
  <c r="B14" i="5" s="1"/>
  <c r="C13" i="1"/>
  <c r="D13" i="1"/>
  <c r="C10" i="1"/>
  <c r="D10" i="1"/>
  <c r="C11" i="1"/>
  <c r="C12" i="1"/>
  <c r="D12" i="1"/>
  <c r="D14" i="1"/>
  <c r="C15" i="1"/>
  <c r="D15" i="1"/>
  <c r="C6" i="1" l="1"/>
  <c r="B22" i="5"/>
  <c r="C7" i="1" s="1"/>
  <c r="C14" i="1"/>
  <c r="E14" i="1"/>
  <c r="C22" i="5"/>
  <c r="D7" i="1" s="1"/>
  <c r="C14" i="5"/>
  <c r="I39" i="2"/>
  <c r="D6" i="1" l="1"/>
  <c r="G8" i="5"/>
  <c r="G14" i="5" s="1"/>
  <c r="G16" i="5"/>
  <c r="G22" i="5"/>
  <c r="G24" i="5"/>
  <c r="E7" i="1" s="1"/>
  <c r="E6" i="1" l="1"/>
</calcChain>
</file>

<file path=xl/sharedStrings.xml><?xml version="1.0" encoding="utf-8"?>
<sst xmlns="http://schemas.openxmlformats.org/spreadsheetml/2006/main" count="158" uniqueCount="120">
  <si>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</si>
  <si>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</si>
  <si>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</si>
  <si>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</si>
  <si>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</si>
  <si>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</si>
  <si>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</si>
  <si>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</si>
  <si>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</si>
  <si>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</si>
  <si>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</si>
  <si>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</si>
  <si>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</si>
  <si>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</si>
  <si>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</si>
  <si>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</si>
  <si>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</si>
  <si>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</si>
  <si>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</si>
  <si>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</si>
  <si>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</si>
  <si>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</si>
  <si>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</si>
  <si>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</si>
  <si>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</si>
  <si>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</si>
  <si>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</si>
  <si>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</si>
  <si>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</si>
  <si>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</si>
  <si>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</si>
  <si>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</si>
  <si>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</si>
  <si>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</si>
  <si>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</si>
  <si>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</si>
  <si>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</si>
  <si>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</si>
  <si>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</si>
  <si>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</si>
  <si>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</si>
  <si>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</si>
  <si>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</si>
  <si>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</si>
  <si>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</si>
  <si>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</si>
  <si>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</si>
  <si>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</si>
  <si>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Сызранова, 10-2</t>
  </si>
  <si>
    <t>Остаток денежных средств дома на 01.06.2015 г</t>
  </si>
  <si>
    <t>июнь</t>
  </si>
  <si>
    <t>подъезд №2, эт. №6</t>
  </si>
  <si>
    <t>Ремонт электрооборудования (ЩЭ, ВРУ, подъездное электроосвещение)</t>
  </si>
  <si>
    <t>Объем выполненных работ</t>
  </si>
  <si>
    <t>придомовая территория</t>
  </si>
  <si>
    <t>Покос травы</t>
  </si>
  <si>
    <t xml:space="preserve">250 м 2 </t>
  </si>
  <si>
    <t>Дезинсекция (блохи)</t>
  </si>
  <si>
    <t>1239м2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</si>
  <si>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</si>
  <si>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</si>
  <si>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Сызранова, 10-2</t>
  </si>
  <si>
    <t>Остаток денежных средств дома на 31.07.2015 г</t>
  </si>
  <si>
    <t>июль</t>
  </si>
  <si>
    <t>гидравлическое испытание внутридомовой системы ЦО</t>
  </si>
  <si>
    <t>4860 м/п</t>
  </si>
  <si>
    <t>гидравлическое испытание ввода  ЦО</t>
  </si>
  <si>
    <t>ф 100 мм-100 м/п</t>
  </si>
  <si>
    <t>ремонт ввода и внутридомовой системы ЦО</t>
  </si>
  <si>
    <t>3 м/п</t>
  </si>
  <si>
    <t>ремонтэлектроосвещения в подъезде</t>
  </si>
  <si>
    <t>кв. 146,149</t>
  </si>
  <si>
    <t>смена труб ГВС</t>
  </si>
  <si>
    <t>1,5 м/п</t>
  </si>
  <si>
    <t>Содержание и Ремонт жилья</t>
  </si>
  <si>
    <t>в доме по  адресу ул. Сызранова, 28/1 за период с 01.06.2015 по 31.07.2015гг.</t>
  </si>
  <si>
    <t>Общая задолженность по всем статьям  на 01.08.2015 г. состовляет:</t>
  </si>
  <si>
    <t>август</t>
  </si>
  <si>
    <t>кв.39,25</t>
  </si>
  <si>
    <t>ремонт щита этажного,ВРУ и подъездного электроосвещения</t>
  </si>
  <si>
    <t>гидравлическое испытание трубопровода ГВС</t>
  </si>
  <si>
    <t>ремонт трубопровода ГВС</t>
  </si>
  <si>
    <t>подвал</t>
  </si>
  <si>
    <t>дезинсекция подвального помещения</t>
  </si>
  <si>
    <t>1239 м2</t>
  </si>
  <si>
    <t>сентябрь</t>
  </si>
  <si>
    <t>кв.65,подвал</t>
  </si>
  <si>
    <t>устранение засора труб КНС( выпуск)</t>
  </si>
  <si>
    <t>подъезд №5,кв. 128</t>
  </si>
  <si>
    <t>ремонт ХВС  и КНС</t>
  </si>
  <si>
    <t>смена труб 10м/п</t>
  </si>
  <si>
    <t>покос травы</t>
  </si>
  <si>
    <t>400 м2</t>
  </si>
  <si>
    <t>октябрь</t>
  </si>
  <si>
    <t>кв.68,69</t>
  </si>
  <si>
    <t>Ремонт щита этажного</t>
  </si>
  <si>
    <t>Запуск системы ЦО</t>
  </si>
  <si>
    <t>ноябрь</t>
  </si>
  <si>
    <t>Ремонт межпанельных швов</t>
  </si>
  <si>
    <t>124м/п</t>
  </si>
  <si>
    <t>подъезд 1,2</t>
  </si>
  <si>
    <t>Ремонт ступеней входа в подъезд</t>
  </si>
  <si>
    <t>Ремонт мягкой кровли</t>
  </si>
  <si>
    <t>200 м2</t>
  </si>
  <si>
    <t>осенний осмотр</t>
  </si>
  <si>
    <t>кв.44</t>
  </si>
  <si>
    <t>частичная смена труб ХВС</t>
  </si>
  <si>
    <t>декабрь</t>
  </si>
  <si>
    <t>выход на кровлю подъезд 2,3,4,5</t>
  </si>
  <si>
    <t>закрытие теплового контура</t>
  </si>
  <si>
    <t>подъезд 5,выпуск</t>
  </si>
  <si>
    <t>устранение труб КНС</t>
  </si>
  <si>
    <t>10м/п</t>
  </si>
  <si>
    <t>кв,143,146</t>
  </si>
  <si>
    <t>смена труб стояка КНС</t>
  </si>
  <si>
    <t>3,6 м/п</t>
  </si>
  <si>
    <t>кв.3</t>
  </si>
  <si>
    <t>смена запорной арматуры на трубопроводе ГВС</t>
  </si>
  <si>
    <t xml:space="preserve">Информация о выполненных работах по статье "Содержание и Ремонт жилья" по адресу ул. Сызранова, 28/1 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</si>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</sst>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5" fillId="0" borderId="21" xfId="0" applyFont="1" applyBorder="1"/>
    <xf numFmtId="0" fontId="5" fillId="0" borderId="22" xfId="0" applyFont="1" applyBorder="1"/>
    <xf numFmtId="0" fontId="0" fillId="2" borderId="12" xfId="0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6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29" xfId="0" applyNumberForma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/>
    <xf numFmtId="0" fontId="10" fillId="0" borderId="0" xfId="0" applyFont="1"/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AF51">
            <v>557157.29999999993</v>
          </cell>
          <cell r="AJ51">
            <v>8061.0715499999997</v>
          </cell>
          <cell r="AL51">
            <v>3241.6862999999998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E5" sqref="E5"/>
    </sheetView>
  </sheetViews>
  <sheetFormatPr defaultRowHeight="12.75" x14ac:dyDescent="0.2"/>
  <cols>
    <col min="2" max="2" width="33.42578125" customWidth="1"/>
    <col min="3" max="3" width="19.28515625" customWidth="1"/>
    <col min="4" max="4" width="22.42578125" customWidth="1"/>
    <col min="5" max="5" width="17.7109375" customWidth="1"/>
  </cols>
  <sheetData>
    <row r="2" spans="2:8" ht="51.75" customHeight="1" x14ac:dyDescent="0.4">
      <c r="B2" s="67" t="s">
        <v>12</v>
      </c>
      <c r="C2" s="67"/>
      <c r="D2" s="67"/>
      <c r="E2" s="67"/>
    </row>
    <row r="3" spans="2:8" ht="26.25" customHeight="1" x14ac:dyDescent="0.35">
      <c r="B3" s="66" t="s">
        <v>75</v>
      </c>
      <c r="C3" s="66"/>
      <c r="D3" s="66"/>
      <c r="E3" s="66"/>
      <c r="F3" s="1"/>
      <c r="G3" s="1"/>
      <c r="H3" s="1"/>
    </row>
    <row r="4" spans="2:8" ht="30" customHeight="1" thickBot="1" x14ac:dyDescent="0.25">
      <c r="B4" s="66"/>
      <c r="C4" s="66"/>
      <c r="D4" s="66"/>
      <c r="E4" s="66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45" t="s">
        <v>74</v>
      </c>
      <c r="C6" s="46" t="e">
        <f>#REF!</f>
        <v>#REF!</v>
      </c>
      <c r="D6" s="46" t="e">
        <f>#REF!</f>
        <v>#REF!</v>
      </c>
      <c r="E6" s="58" t="e">
        <f>#REF!</f>
        <v>#REF!</v>
      </c>
    </row>
    <row r="7" spans="2:8" ht="25.5" x14ac:dyDescent="0.2">
      <c r="B7" s="47" t="s">
        <v>1</v>
      </c>
      <c r="C7" s="2" t="e">
        <f>'отчет сод. жилья'!B22</f>
        <v>#REF!</v>
      </c>
      <c r="D7" s="12" t="e">
        <f>'отчет сод. жилья'!C22</f>
        <v>#REF!</v>
      </c>
      <c r="E7" s="59" t="e">
        <f>'отчет сод. жилья'!G24</f>
        <v>#REF!</v>
      </c>
    </row>
    <row r="8" spans="2:8" ht="38.25" x14ac:dyDescent="0.2">
      <c r="B8" s="47" t="s">
        <v>2</v>
      </c>
      <c r="C8" s="2">
        <v>0</v>
      </c>
      <c r="D8" s="2">
        <v>0</v>
      </c>
      <c r="E8" s="48">
        <v>0</v>
      </c>
    </row>
    <row r="9" spans="2:8" x14ac:dyDescent="0.2">
      <c r="B9" s="47" t="s">
        <v>3</v>
      </c>
      <c r="C9" s="2">
        <v>0</v>
      </c>
      <c r="D9" s="2">
        <v>0</v>
      </c>
      <c r="E9" s="48">
        <v>0</v>
      </c>
    </row>
    <row r="10" spans="2:8" x14ac:dyDescent="0.2">
      <c r="B10" s="47" t="s">
        <v>4</v>
      </c>
      <c r="C10" s="2" t="e">
        <f>#REF!</f>
        <v>#REF!</v>
      </c>
      <c r="D10" s="2" t="e">
        <f>#REF!</f>
        <v>#REF!</v>
      </c>
      <c r="E10" s="48">
        <v>0</v>
      </c>
    </row>
    <row r="11" spans="2:8" x14ac:dyDescent="0.2">
      <c r="B11" s="47" t="s">
        <v>5</v>
      </c>
      <c r="C11" s="2" t="e">
        <f>#REF!</f>
        <v>#REF!</v>
      </c>
      <c r="D11" s="2">
        <v>0</v>
      </c>
      <c r="E11" s="48">
        <v>0</v>
      </c>
    </row>
    <row r="12" spans="2:8" x14ac:dyDescent="0.2">
      <c r="B12" s="47" t="s">
        <v>6</v>
      </c>
      <c r="C12" s="2" t="e">
        <f>#REF!</f>
        <v>#REF!</v>
      </c>
      <c r="D12" s="2" t="e">
        <f>#REF!</f>
        <v>#REF!</v>
      </c>
      <c r="E12" s="48">
        <v>0</v>
      </c>
    </row>
    <row r="13" spans="2:8" ht="25.5" x14ac:dyDescent="0.2">
      <c r="B13" s="47" t="s">
        <v>7</v>
      </c>
      <c r="C13" s="2" t="e">
        <f>#REF!</f>
        <v>#REF!</v>
      </c>
      <c r="D13" s="2" t="e">
        <f>#REF!</f>
        <v>#REF!</v>
      </c>
      <c r="E13" s="48">
        <v>0</v>
      </c>
    </row>
    <row r="14" spans="2:8" ht="25.5" x14ac:dyDescent="0.2">
      <c r="B14" s="47" t="s">
        <v>8</v>
      </c>
      <c r="C14" s="2" t="e">
        <f>#REF!</f>
        <v>#REF!</v>
      </c>
      <c r="D14" s="2" t="e">
        <f>#REF!</f>
        <v>#REF!</v>
      </c>
      <c r="E14" s="48" t="e">
        <f>D14</f>
        <v>#REF!</v>
      </c>
    </row>
    <row r="15" spans="2:8" ht="13.5" thickBot="1" x14ac:dyDescent="0.25">
      <c r="B15" s="49" t="s">
        <v>9</v>
      </c>
      <c r="C15" s="50" t="e">
        <f>#REF!</f>
        <v>#REF!</v>
      </c>
      <c r="D15" s="50" t="e">
        <f>#REF!</f>
        <v>#REF!</v>
      </c>
      <c r="E15" s="51">
        <v>0</v>
      </c>
    </row>
    <row r="17" spans="2:5" ht="19.5" customHeight="1" x14ac:dyDescent="0.2">
      <c r="B17" s="63" t="s">
        <v>59</v>
      </c>
      <c r="C17" s="63"/>
      <c r="D17" s="63"/>
      <c r="E17" s="63"/>
    </row>
    <row r="19" spans="2:5" x14ac:dyDescent="0.2">
      <c r="B19" s="64" t="s">
        <v>76</v>
      </c>
      <c r="C19" s="64"/>
      <c r="D19" s="64"/>
      <c r="E19" s="64">
        <v>20054.39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42" sqref="A42"/>
    </sheetView>
  </sheetViews>
  <sheetFormatPr defaultRowHeight="12.75" x14ac:dyDescent="0.2"/>
  <cols>
    <col min="1" max="1" width="4.5703125" customWidth="1"/>
    <col min="2" max="2" width="12" customWidth="1"/>
    <col min="4" max="4" width="27.28515625" customWidth="1"/>
    <col min="5" max="5" width="36.42578125" customWidth="1"/>
    <col min="6" max="6" width="6.7109375" hidden="1" customWidth="1"/>
    <col min="7" max="7" width="7" hidden="1" customWidth="1"/>
    <col min="8" max="8" width="23.85546875" customWidth="1"/>
    <col min="9" max="9" width="11.28515625" customWidth="1"/>
    <col min="10" max="10" width="0" hidden="1" customWidth="1"/>
    <col min="11" max="11" width="9.85546875" hidden="1" customWidth="1"/>
  </cols>
  <sheetData>
    <row r="1" spans="1:11" ht="93.75" customHeight="1" thickBot="1" x14ac:dyDescent="0.4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6.5" customHeight="1" x14ac:dyDescent="0.25">
      <c r="A2" s="79" t="s">
        <v>14</v>
      </c>
      <c r="B2" s="81" t="s">
        <v>15</v>
      </c>
      <c r="C2" s="81" t="s">
        <v>16</v>
      </c>
      <c r="D2" s="81" t="s">
        <v>17</v>
      </c>
      <c r="E2" s="81" t="s">
        <v>18</v>
      </c>
      <c r="F2" s="81" t="s">
        <v>19</v>
      </c>
      <c r="G2" s="81" t="s">
        <v>20</v>
      </c>
      <c r="H2" s="81" t="s">
        <v>21</v>
      </c>
      <c r="I2" s="81" t="s">
        <v>22</v>
      </c>
      <c r="J2" s="83" t="s">
        <v>23</v>
      </c>
      <c r="K2" s="84"/>
    </row>
    <row r="3" spans="1:11" ht="29.25" customHeight="1" thickBot="1" x14ac:dyDescent="0.3">
      <c r="A3" s="80"/>
      <c r="B3" s="82"/>
      <c r="C3" s="82"/>
      <c r="D3" s="82"/>
      <c r="E3" s="82"/>
      <c r="F3" s="82"/>
      <c r="G3" s="82"/>
      <c r="H3" s="82"/>
      <c r="I3" s="82"/>
      <c r="J3" s="9" t="s">
        <v>24</v>
      </c>
      <c r="K3" s="10" t="s">
        <v>25</v>
      </c>
    </row>
    <row r="4" spans="1:11" ht="25.5" x14ac:dyDescent="0.2">
      <c r="A4" s="5">
        <v>1</v>
      </c>
      <c r="B4" s="61">
        <v>2015</v>
      </c>
      <c r="C4" s="61" t="s">
        <v>50</v>
      </c>
      <c r="D4" s="5" t="s">
        <v>51</v>
      </c>
      <c r="E4" s="14" t="s">
        <v>52</v>
      </c>
      <c r="F4" s="5"/>
      <c r="G4" s="5"/>
      <c r="H4" s="14"/>
      <c r="I4" s="5">
        <v>2860.05</v>
      </c>
      <c r="J4" s="5"/>
      <c r="K4" s="13"/>
    </row>
    <row r="5" spans="1:11" x14ac:dyDescent="0.2">
      <c r="A5" s="2">
        <v>2</v>
      </c>
      <c r="B5" s="34">
        <v>2015</v>
      </c>
      <c r="C5" s="35" t="s">
        <v>50</v>
      </c>
      <c r="D5" s="36" t="s">
        <v>54</v>
      </c>
      <c r="E5" s="37" t="s">
        <v>55</v>
      </c>
      <c r="F5" s="2"/>
      <c r="G5" s="2"/>
      <c r="H5" s="38" t="s">
        <v>56</v>
      </c>
      <c r="I5" s="39">
        <v>2751.8</v>
      </c>
      <c r="J5" s="2"/>
      <c r="K5" s="2"/>
    </row>
    <row r="6" spans="1:11" x14ac:dyDescent="0.2">
      <c r="A6" s="2">
        <v>3</v>
      </c>
      <c r="B6" s="34">
        <v>2015</v>
      </c>
      <c r="C6" s="35" t="s">
        <v>50</v>
      </c>
      <c r="D6" s="36" t="s">
        <v>71</v>
      </c>
      <c r="E6" s="37" t="s">
        <v>72</v>
      </c>
      <c r="F6" s="2"/>
      <c r="G6" s="2"/>
      <c r="H6" s="38" t="s">
        <v>73</v>
      </c>
      <c r="I6" s="39">
        <v>835.33</v>
      </c>
      <c r="J6" s="2"/>
      <c r="K6" s="2"/>
    </row>
    <row r="7" spans="1:11" x14ac:dyDescent="0.2">
      <c r="A7" s="2">
        <v>4</v>
      </c>
      <c r="B7" s="34">
        <v>2015</v>
      </c>
      <c r="C7" s="35" t="s">
        <v>50</v>
      </c>
      <c r="D7" s="36"/>
      <c r="E7" s="37" t="s">
        <v>57</v>
      </c>
      <c r="F7" s="2"/>
      <c r="G7" s="2"/>
      <c r="H7" s="38" t="s">
        <v>58</v>
      </c>
      <c r="I7" s="39">
        <v>6071.1</v>
      </c>
      <c r="J7" s="2"/>
      <c r="K7" s="2"/>
    </row>
    <row r="8" spans="1:11" ht="25.5" x14ac:dyDescent="0.2">
      <c r="A8" s="2">
        <v>5</v>
      </c>
      <c r="B8" s="34">
        <v>2015</v>
      </c>
      <c r="C8" s="62" t="s">
        <v>63</v>
      </c>
      <c r="D8" s="2"/>
      <c r="E8" s="60" t="s">
        <v>64</v>
      </c>
      <c r="F8" s="2"/>
      <c r="G8" s="2"/>
      <c r="H8" s="2" t="s">
        <v>65</v>
      </c>
      <c r="I8" s="2">
        <v>85769.85</v>
      </c>
      <c r="J8" s="2"/>
      <c r="K8" s="2"/>
    </row>
    <row r="9" spans="1:11" x14ac:dyDescent="0.2">
      <c r="A9" s="2">
        <v>6</v>
      </c>
      <c r="B9" s="34">
        <v>2015</v>
      </c>
      <c r="C9" s="62" t="s">
        <v>63</v>
      </c>
      <c r="D9" s="2"/>
      <c r="E9" s="60" t="s">
        <v>66</v>
      </c>
      <c r="F9" s="2"/>
      <c r="G9" s="2"/>
      <c r="H9" s="2" t="s">
        <v>67</v>
      </c>
      <c r="I9" s="2">
        <v>1764.85</v>
      </c>
      <c r="J9" s="2"/>
      <c r="K9" s="2"/>
    </row>
    <row r="10" spans="1:11" ht="25.5" x14ac:dyDescent="0.2">
      <c r="A10" s="2">
        <v>7</v>
      </c>
      <c r="B10" s="34">
        <v>2015</v>
      </c>
      <c r="C10" s="62" t="s">
        <v>63</v>
      </c>
      <c r="D10" s="2"/>
      <c r="E10" s="60" t="s">
        <v>68</v>
      </c>
      <c r="F10" s="2"/>
      <c r="G10" s="2"/>
      <c r="H10" s="2"/>
      <c r="I10" s="2">
        <v>42065.78</v>
      </c>
      <c r="J10" s="2"/>
      <c r="K10" s="2"/>
    </row>
    <row r="11" spans="1:11" ht="25.5" x14ac:dyDescent="0.2">
      <c r="A11" s="2">
        <v>8</v>
      </c>
      <c r="B11" s="34">
        <v>2015</v>
      </c>
      <c r="C11" s="62" t="s">
        <v>63</v>
      </c>
      <c r="D11" s="2"/>
      <c r="E11" s="60" t="s">
        <v>68</v>
      </c>
      <c r="F11" s="2"/>
      <c r="G11" s="2"/>
      <c r="H11" s="2" t="s">
        <v>69</v>
      </c>
      <c r="I11" s="2">
        <v>10543.54</v>
      </c>
      <c r="J11" s="2"/>
      <c r="K11" s="2"/>
    </row>
    <row r="12" spans="1:11" x14ac:dyDescent="0.2">
      <c r="A12" s="2">
        <v>9</v>
      </c>
      <c r="B12" s="2">
        <v>2015</v>
      </c>
      <c r="C12" s="62" t="s">
        <v>63</v>
      </c>
      <c r="D12" s="2"/>
      <c r="E12" s="60" t="s">
        <v>70</v>
      </c>
      <c r="F12" s="2"/>
      <c r="G12" s="2"/>
      <c r="H12" s="2"/>
      <c r="I12" s="2">
        <v>394.92</v>
      </c>
      <c r="J12" s="2"/>
      <c r="K12" s="2"/>
    </row>
    <row r="13" spans="1:11" ht="25.5" x14ac:dyDescent="0.2">
      <c r="A13" s="2">
        <v>10</v>
      </c>
      <c r="B13" s="2">
        <v>2015</v>
      </c>
      <c r="C13" s="62" t="s">
        <v>77</v>
      </c>
      <c r="D13" s="2" t="s">
        <v>78</v>
      </c>
      <c r="E13" s="60" t="s">
        <v>79</v>
      </c>
      <c r="F13" s="2"/>
      <c r="G13" s="2"/>
      <c r="H13" s="2"/>
      <c r="I13" s="2">
        <v>2902.5</v>
      </c>
      <c r="J13" s="2"/>
      <c r="K13" s="2"/>
    </row>
    <row r="14" spans="1:11" ht="25.5" x14ac:dyDescent="0.2">
      <c r="A14" s="2">
        <v>11</v>
      </c>
      <c r="B14" s="2">
        <v>2015</v>
      </c>
      <c r="C14" s="62" t="s">
        <v>77</v>
      </c>
      <c r="D14" s="2"/>
      <c r="E14" s="60" t="s">
        <v>80</v>
      </c>
      <c r="F14" s="2"/>
      <c r="G14" s="2"/>
      <c r="H14" s="2"/>
      <c r="I14" s="2">
        <v>3649.11</v>
      </c>
      <c r="J14" s="2"/>
      <c r="K14" s="2"/>
    </row>
    <row r="15" spans="1:11" x14ac:dyDescent="0.2">
      <c r="A15" s="2">
        <v>12</v>
      </c>
      <c r="B15" s="2">
        <v>2015</v>
      </c>
      <c r="C15" s="62" t="s">
        <v>77</v>
      </c>
      <c r="D15" s="2"/>
      <c r="E15" s="60" t="s">
        <v>81</v>
      </c>
      <c r="F15" s="2"/>
      <c r="G15" s="2"/>
      <c r="H15" s="2"/>
      <c r="I15" s="2">
        <v>1888.38</v>
      </c>
      <c r="J15" s="2"/>
      <c r="K15" s="2"/>
    </row>
    <row r="16" spans="1:11" x14ac:dyDescent="0.2">
      <c r="A16" s="2">
        <v>13</v>
      </c>
      <c r="B16" s="2">
        <v>2015</v>
      </c>
      <c r="C16" s="62" t="s">
        <v>77</v>
      </c>
      <c r="D16" s="2" t="s">
        <v>82</v>
      </c>
      <c r="E16" s="60" t="s">
        <v>83</v>
      </c>
      <c r="F16" s="2"/>
      <c r="G16" s="2"/>
      <c r="H16" s="2" t="s">
        <v>84</v>
      </c>
      <c r="I16" s="2">
        <v>19921.400000000001</v>
      </c>
      <c r="J16" s="2"/>
      <c r="K16" s="2"/>
    </row>
    <row r="17" spans="1:11" x14ac:dyDescent="0.2">
      <c r="A17" s="2">
        <v>14</v>
      </c>
      <c r="B17" s="2">
        <v>2015</v>
      </c>
      <c r="C17" s="62" t="s">
        <v>77</v>
      </c>
      <c r="D17" s="36" t="s">
        <v>54</v>
      </c>
      <c r="E17" s="60" t="s">
        <v>91</v>
      </c>
      <c r="F17" s="2"/>
      <c r="G17" s="2"/>
      <c r="H17" s="2" t="s">
        <v>92</v>
      </c>
      <c r="I17" s="2">
        <v>5269.08</v>
      </c>
      <c r="J17" s="2"/>
      <c r="K17" s="2"/>
    </row>
    <row r="18" spans="1:11" x14ac:dyDescent="0.2">
      <c r="A18" s="2">
        <v>15</v>
      </c>
      <c r="B18" s="2">
        <v>2015</v>
      </c>
      <c r="C18" s="62" t="s">
        <v>85</v>
      </c>
      <c r="D18" s="2" t="s">
        <v>86</v>
      </c>
      <c r="E18" s="60" t="s">
        <v>87</v>
      </c>
      <c r="F18" s="2"/>
      <c r="G18" s="2"/>
      <c r="H18" s="2"/>
      <c r="I18" s="2">
        <v>2033.92</v>
      </c>
      <c r="J18" s="2"/>
      <c r="K18" s="2"/>
    </row>
    <row r="19" spans="1:11" x14ac:dyDescent="0.2">
      <c r="A19" s="2">
        <v>16</v>
      </c>
      <c r="B19" s="2">
        <v>2015</v>
      </c>
      <c r="C19" s="62" t="s">
        <v>85</v>
      </c>
      <c r="D19" s="2" t="s">
        <v>88</v>
      </c>
      <c r="E19" s="60" t="s">
        <v>89</v>
      </c>
      <c r="F19" s="2"/>
      <c r="G19" s="2"/>
      <c r="H19" s="2" t="s">
        <v>90</v>
      </c>
      <c r="I19" s="2">
        <v>2119.34</v>
      </c>
      <c r="J19" s="2"/>
      <c r="K19" s="2"/>
    </row>
    <row r="20" spans="1:11" hidden="1" x14ac:dyDescent="0.2">
      <c r="A20" s="2"/>
      <c r="B20" s="34"/>
      <c r="C20" s="62"/>
      <c r="D20" s="2"/>
      <c r="E20" s="60"/>
      <c r="F20" s="2"/>
      <c r="G20" s="2"/>
      <c r="H20" s="2"/>
      <c r="I20" s="2"/>
      <c r="J20" s="2"/>
      <c r="K20" s="2"/>
    </row>
    <row r="21" spans="1:11" hidden="1" x14ac:dyDescent="0.2">
      <c r="A21" s="2"/>
      <c r="B21" s="34"/>
      <c r="C21" s="62"/>
      <c r="D21" s="2"/>
      <c r="E21" s="60"/>
      <c r="F21" s="2"/>
      <c r="G21" s="2"/>
      <c r="H21" s="2"/>
      <c r="I21" s="2"/>
      <c r="J21" s="2"/>
      <c r="K21" s="2"/>
    </row>
    <row r="22" spans="1:11" hidden="1" x14ac:dyDescent="0.2">
      <c r="A22" s="2"/>
      <c r="B22" s="34"/>
      <c r="C22" s="62"/>
      <c r="D22" s="2"/>
      <c r="E22" s="60"/>
      <c r="F22" s="2"/>
      <c r="G22" s="2"/>
      <c r="H22" s="2"/>
      <c r="I22" s="2"/>
      <c r="J22" s="2"/>
      <c r="K22" s="2"/>
    </row>
    <row r="23" spans="1:11" hidden="1" x14ac:dyDescent="0.2">
      <c r="A23" s="2"/>
      <c r="B23" s="34"/>
      <c r="C23" s="62"/>
      <c r="D23" s="2"/>
      <c r="E23" s="60"/>
      <c r="F23" s="2"/>
      <c r="G23" s="2"/>
      <c r="H23" s="2"/>
      <c r="I23" s="2"/>
      <c r="J23" s="2"/>
      <c r="K23" s="2"/>
    </row>
    <row r="24" spans="1:11" x14ac:dyDescent="0.2">
      <c r="A24" s="2"/>
      <c r="B24" s="34"/>
      <c r="C24" s="62" t="s">
        <v>93</v>
      </c>
      <c r="D24" s="2" t="s">
        <v>105</v>
      </c>
      <c r="E24" s="60" t="s">
        <v>106</v>
      </c>
      <c r="F24" s="2"/>
      <c r="G24" s="2"/>
      <c r="H24" s="2"/>
      <c r="I24" s="2">
        <v>908.2</v>
      </c>
      <c r="J24" s="8"/>
      <c r="K24" s="8"/>
    </row>
    <row r="25" spans="1:11" x14ac:dyDescent="0.2">
      <c r="A25" s="2">
        <v>17</v>
      </c>
      <c r="B25" s="2">
        <v>2015</v>
      </c>
      <c r="C25" s="62" t="s">
        <v>93</v>
      </c>
      <c r="D25" s="2" t="s">
        <v>94</v>
      </c>
      <c r="E25" s="60" t="s">
        <v>95</v>
      </c>
      <c r="F25" s="2"/>
      <c r="G25" s="2"/>
      <c r="H25" s="2"/>
      <c r="I25" s="2">
        <v>898.38</v>
      </c>
      <c r="J25" s="8"/>
      <c r="K25" s="8"/>
    </row>
    <row r="26" spans="1:11" x14ac:dyDescent="0.2">
      <c r="A26" s="2">
        <v>18</v>
      </c>
      <c r="B26" s="2">
        <v>2015</v>
      </c>
      <c r="C26" s="62" t="s">
        <v>93</v>
      </c>
      <c r="D26" s="2"/>
      <c r="E26" s="60" t="s">
        <v>104</v>
      </c>
      <c r="F26" s="2"/>
      <c r="G26" s="2"/>
      <c r="H26" s="2"/>
      <c r="I26" s="12">
        <v>3000</v>
      </c>
      <c r="J26" s="8"/>
      <c r="K26" s="8"/>
    </row>
    <row r="27" spans="1:11" x14ac:dyDescent="0.2">
      <c r="A27" s="2">
        <v>19</v>
      </c>
      <c r="B27" s="2">
        <v>2015</v>
      </c>
      <c r="C27" s="62" t="s">
        <v>93</v>
      </c>
      <c r="D27" s="2"/>
      <c r="E27" s="60" t="s">
        <v>96</v>
      </c>
      <c r="F27" s="2"/>
      <c r="G27" s="2"/>
      <c r="H27" s="2"/>
      <c r="I27" s="2">
        <v>47271.61</v>
      </c>
      <c r="J27" s="8"/>
      <c r="K27" s="8"/>
    </row>
    <row r="28" spans="1:11" x14ac:dyDescent="0.2">
      <c r="A28" s="2">
        <v>20</v>
      </c>
      <c r="B28" s="2">
        <v>2015</v>
      </c>
      <c r="C28" s="62" t="s">
        <v>97</v>
      </c>
      <c r="D28" s="2"/>
      <c r="E28" s="2" t="s">
        <v>98</v>
      </c>
      <c r="F28" s="2"/>
      <c r="G28" s="2"/>
      <c r="H28" s="2" t="s">
        <v>99</v>
      </c>
      <c r="I28" s="2">
        <v>93280.22</v>
      </c>
      <c r="J28" s="8"/>
      <c r="K28" s="8"/>
    </row>
    <row r="29" spans="1:11" x14ac:dyDescent="0.2">
      <c r="A29" s="2">
        <v>21</v>
      </c>
      <c r="B29" s="2">
        <v>2015</v>
      </c>
      <c r="C29" s="62" t="s">
        <v>97</v>
      </c>
      <c r="D29" s="2" t="s">
        <v>100</v>
      </c>
      <c r="E29" s="60" t="s">
        <v>101</v>
      </c>
      <c r="F29" s="2"/>
      <c r="G29" s="2"/>
      <c r="H29" s="2"/>
      <c r="I29" s="2">
        <v>14900.4</v>
      </c>
      <c r="J29" s="8"/>
      <c r="K29" s="8"/>
    </row>
    <row r="30" spans="1:11" x14ac:dyDescent="0.2">
      <c r="A30" s="2">
        <v>22</v>
      </c>
      <c r="B30" s="2">
        <v>2015</v>
      </c>
      <c r="C30" s="62" t="s">
        <v>97</v>
      </c>
      <c r="D30" s="2"/>
      <c r="E30" s="60" t="s">
        <v>102</v>
      </c>
      <c r="F30" s="2"/>
      <c r="G30" s="2"/>
      <c r="H30" s="2" t="s">
        <v>103</v>
      </c>
      <c r="I30" s="2">
        <v>69682.990000000005</v>
      </c>
      <c r="J30" s="8"/>
      <c r="K30" s="8"/>
    </row>
    <row r="31" spans="1:11" x14ac:dyDescent="0.2">
      <c r="A31" s="2">
        <v>23</v>
      </c>
      <c r="B31" s="2">
        <v>2015</v>
      </c>
      <c r="C31" s="62" t="s">
        <v>107</v>
      </c>
      <c r="D31" s="2" t="s">
        <v>108</v>
      </c>
      <c r="E31" s="60" t="s">
        <v>109</v>
      </c>
      <c r="F31" s="2"/>
      <c r="G31" s="2"/>
      <c r="H31" s="2"/>
      <c r="I31" s="2">
        <v>644.57000000000005</v>
      </c>
      <c r="J31" s="8"/>
      <c r="K31" s="8"/>
    </row>
    <row r="32" spans="1:11" x14ac:dyDescent="0.2">
      <c r="A32" s="2">
        <v>24</v>
      </c>
      <c r="B32" s="2">
        <v>2015</v>
      </c>
      <c r="C32" s="62" t="s">
        <v>107</v>
      </c>
      <c r="D32" s="2" t="s">
        <v>110</v>
      </c>
      <c r="E32" s="60" t="s">
        <v>111</v>
      </c>
      <c r="F32" s="2"/>
      <c r="G32" s="2"/>
      <c r="H32" s="2" t="s">
        <v>112</v>
      </c>
      <c r="I32" s="2">
        <v>518.39</v>
      </c>
      <c r="J32" s="8"/>
      <c r="K32" s="8"/>
    </row>
    <row r="33" spans="1:11" x14ac:dyDescent="0.2">
      <c r="A33" s="2">
        <v>25</v>
      </c>
      <c r="B33" s="2">
        <v>2015</v>
      </c>
      <c r="C33" s="62" t="s">
        <v>107</v>
      </c>
      <c r="D33" s="2" t="s">
        <v>113</v>
      </c>
      <c r="E33" s="60" t="s">
        <v>114</v>
      </c>
      <c r="F33" s="2"/>
      <c r="G33" s="2"/>
      <c r="H33" s="2" t="s">
        <v>115</v>
      </c>
      <c r="I33" s="2">
        <v>2500.12</v>
      </c>
      <c r="J33" s="8"/>
      <c r="K33" s="8"/>
    </row>
    <row r="34" spans="1:11" ht="25.5" x14ac:dyDescent="0.2">
      <c r="A34" s="2">
        <v>26</v>
      </c>
      <c r="B34" s="2">
        <v>2015</v>
      </c>
      <c r="C34" s="62" t="s">
        <v>107</v>
      </c>
      <c r="D34" s="2" t="s">
        <v>116</v>
      </c>
      <c r="E34" s="60" t="s">
        <v>117</v>
      </c>
      <c r="F34" s="2"/>
      <c r="G34" s="2"/>
      <c r="H34" s="2"/>
      <c r="I34" s="2">
        <v>348.41</v>
      </c>
      <c r="J34" s="8"/>
      <c r="K34" s="8"/>
    </row>
    <row r="35" spans="1:11" hidden="1" x14ac:dyDescent="0.2">
      <c r="A35" s="2"/>
      <c r="B35" s="2"/>
      <c r="C35" s="62"/>
      <c r="D35" s="2"/>
      <c r="E35" s="60"/>
      <c r="F35" s="2"/>
      <c r="G35" s="2"/>
      <c r="H35" s="2"/>
      <c r="I35" s="2"/>
      <c r="J35" s="8"/>
      <c r="K35" s="8"/>
    </row>
    <row r="36" spans="1:11" hidden="1" x14ac:dyDescent="0.2">
      <c r="A36" s="2"/>
      <c r="B36" s="2"/>
      <c r="C36" s="62"/>
      <c r="D36" s="2"/>
      <c r="E36" s="60"/>
      <c r="F36" s="2"/>
      <c r="G36" s="2"/>
      <c r="H36" s="2"/>
      <c r="I36" s="2"/>
      <c r="J36" s="8"/>
      <c r="K36" s="8"/>
    </row>
    <row r="37" spans="1:11" hidden="1" x14ac:dyDescent="0.2">
      <c r="A37" s="2"/>
      <c r="B37" s="65"/>
      <c r="C37" s="62"/>
      <c r="D37" s="2"/>
      <c r="E37" s="60"/>
      <c r="F37" s="2"/>
      <c r="G37" s="2"/>
      <c r="H37" s="2"/>
      <c r="I37" s="2"/>
      <c r="J37" s="8"/>
      <c r="K37" s="8"/>
    </row>
    <row r="38" spans="1:11" ht="13.5" thickBot="1" x14ac:dyDescent="0.25">
      <c r="A38" s="70" t="s">
        <v>26</v>
      </c>
      <c r="B38" s="71"/>
      <c r="C38" s="71"/>
      <c r="D38" s="71"/>
      <c r="E38" s="71"/>
      <c r="F38" s="71"/>
      <c r="G38" s="71"/>
      <c r="H38" s="72"/>
      <c r="I38" s="15">
        <f>[1]декабрь!$AJ$51+[1]декабрь!$AL$51</f>
        <v>11302.75785</v>
      </c>
      <c r="J38" s="8"/>
      <c r="K38" s="8"/>
    </row>
    <row r="39" spans="1:11" ht="15.75" thickBot="1" x14ac:dyDescent="0.3">
      <c r="A39" s="73" t="s">
        <v>27</v>
      </c>
      <c r="B39" s="74"/>
      <c r="C39" s="74"/>
      <c r="D39" s="74"/>
      <c r="E39" s="74"/>
      <c r="F39" s="74"/>
      <c r="G39" s="74"/>
      <c r="H39" s="75"/>
      <c r="I39" s="16">
        <f>SUM(I4:I38)</f>
        <v>436096.99784999999</v>
      </c>
      <c r="J39" s="76"/>
      <c r="K39" s="77"/>
    </row>
    <row r="42" spans="1:11" x14ac:dyDescent="0.2">
      <c r="A42" s="63" t="s">
        <v>119</v>
      </c>
      <c r="B42" s="63"/>
      <c r="C42" s="63"/>
      <c r="D42" s="63"/>
      <c r="E42" s="63"/>
    </row>
  </sheetData>
  <mergeCells count="14">
    <mergeCell ref="A38:H38"/>
    <mergeCell ref="A39:H39"/>
    <mergeCell ref="J39:K39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9" sqref="A9:A10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8" t="s">
        <v>61</v>
      </c>
      <c r="B3" s="68"/>
      <c r="C3" s="68"/>
      <c r="D3" s="68"/>
      <c r="E3" s="68"/>
      <c r="F3" s="68"/>
      <c r="G3" s="68"/>
    </row>
    <row r="5" spans="1:7" ht="15.75" x14ac:dyDescent="0.25">
      <c r="A5" s="69" t="s">
        <v>49</v>
      </c>
      <c r="B5" s="69"/>
      <c r="C5" s="69"/>
      <c r="D5" s="69"/>
      <c r="E5" s="69"/>
      <c r="F5" s="69"/>
      <c r="G5" s="17">
        <v>0</v>
      </c>
    </row>
    <row r="6" spans="1:7" ht="13.5" thickBot="1" x14ac:dyDescent="0.25"/>
    <row r="7" spans="1:7" ht="63.75" thickBot="1" x14ac:dyDescent="0.3">
      <c r="A7" s="18"/>
      <c r="B7" s="19" t="s">
        <v>28</v>
      </c>
      <c r="C7" s="19" t="s">
        <v>29</v>
      </c>
      <c r="D7" s="24" t="s">
        <v>30</v>
      </c>
      <c r="E7" s="19" t="s">
        <v>31</v>
      </c>
      <c r="F7" s="19" t="s">
        <v>32</v>
      </c>
      <c r="G7" s="25" t="s">
        <v>33</v>
      </c>
    </row>
    <row r="8" spans="1:7" ht="15" customHeight="1" x14ac:dyDescent="0.2">
      <c r="A8" s="4" t="s">
        <v>34</v>
      </c>
      <c r="B8" s="5" t="e">
        <f>#REF!</f>
        <v>#REF!</v>
      </c>
      <c r="C8" s="5" t="e">
        <f>#REF!</f>
        <v>#REF!</v>
      </c>
      <c r="D8" s="26" t="e">
        <f>'расход по дому ТО'!I17</f>
        <v>#REF!</v>
      </c>
      <c r="E8" s="5">
        <v>-11558.54</v>
      </c>
      <c r="F8" s="5"/>
      <c r="G8" s="86" t="e">
        <f>C14-D14</f>
        <v>#REF!</v>
      </c>
    </row>
    <row r="9" spans="1:7" ht="33" customHeight="1" x14ac:dyDescent="0.2">
      <c r="A9" s="3" t="s">
        <v>35</v>
      </c>
      <c r="B9" s="2">
        <v>0</v>
      </c>
      <c r="C9" s="2">
        <v>0</v>
      </c>
      <c r="D9" s="26" t="e">
        <f>(#REF!*1.74)*2</f>
        <v>#REF!</v>
      </c>
      <c r="E9" s="2"/>
      <c r="F9" s="2"/>
      <c r="G9" s="87"/>
    </row>
    <row r="10" spans="1:7" ht="31.5" customHeight="1" x14ac:dyDescent="0.2">
      <c r="A10" s="3" t="s">
        <v>36</v>
      </c>
      <c r="B10" s="2"/>
      <c r="C10" s="2"/>
      <c r="D10" s="26" t="e">
        <f>(#REF!*0.15)*2</f>
        <v>#REF!</v>
      </c>
      <c r="E10" s="2"/>
      <c r="F10" s="2"/>
      <c r="G10" s="87"/>
    </row>
    <row r="11" spans="1:7" ht="15" customHeight="1" x14ac:dyDescent="0.2">
      <c r="A11" s="4" t="s">
        <v>37</v>
      </c>
      <c r="B11" s="2">
        <v>0</v>
      </c>
      <c r="C11" s="2">
        <v>0</v>
      </c>
      <c r="D11" s="26"/>
      <c r="E11" s="2"/>
      <c r="F11" s="2"/>
      <c r="G11" s="87"/>
    </row>
    <row r="12" spans="1:7" ht="26.25" customHeight="1" x14ac:dyDescent="0.2">
      <c r="A12" s="3" t="s">
        <v>38</v>
      </c>
      <c r="B12" s="2">
        <v>0</v>
      </c>
      <c r="C12" s="2">
        <v>0</v>
      </c>
      <c r="D12" s="26"/>
      <c r="E12" s="2"/>
      <c r="F12" s="2"/>
      <c r="G12" s="87"/>
    </row>
    <row r="13" spans="1:7" ht="34.5" customHeight="1" thickBot="1" x14ac:dyDescent="0.25">
      <c r="A13" s="27" t="s">
        <v>39</v>
      </c>
      <c r="B13" s="8">
        <v>0</v>
      </c>
      <c r="C13" s="8">
        <v>0</v>
      </c>
      <c r="D13" s="54"/>
      <c r="E13" s="8"/>
      <c r="F13" s="8"/>
      <c r="G13" s="88"/>
    </row>
    <row r="14" spans="1:7" ht="15" customHeight="1" thickBot="1" x14ac:dyDescent="0.3">
      <c r="A14" s="20" t="s">
        <v>46</v>
      </c>
      <c r="B14" s="21" t="e">
        <f>SUM(B8:B13)</f>
        <v>#REF!</v>
      </c>
      <c r="C14" s="21" t="e">
        <f>SUM(C8:C13)</f>
        <v>#REF!</v>
      </c>
      <c r="D14" s="22" t="e">
        <f>SUM(D8:D13)</f>
        <v>#REF!</v>
      </c>
      <c r="E14" s="21">
        <f>SUM(E8:E13)</f>
        <v>-11558.54</v>
      </c>
      <c r="F14" s="21"/>
      <c r="G14" s="44" t="e">
        <f>SUM(G8)</f>
        <v>#REF!</v>
      </c>
    </row>
    <row r="15" spans="1:7" ht="15" customHeight="1" x14ac:dyDescent="0.25">
      <c r="A15" s="52"/>
      <c r="B15" s="52"/>
      <c r="C15" s="52"/>
      <c r="D15" s="53"/>
      <c r="E15" s="52"/>
      <c r="F15" s="52"/>
      <c r="G15" s="53"/>
    </row>
    <row r="16" spans="1:7" ht="15.75" x14ac:dyDescent="0.25">
      <c r="A16" s="69" t="s">
        <v>62</v>
      </c>
      <c r="B16" s="69"/>
      <c r="C16" s="69"/>
      <c r="D16" s="69"/>
      <c r="E16" s="69"/>
      <c r="F16" s="69"/>
      <c r="G16" s="23" t="e">
        <f>G5-C14-D14</f>
        <v>#REF!</v>
      </c>
    </row>
    <row r="17" spans="1:7" ht="15" customHeight="1" x14ac:dyDescent="0.25">
      <c r="A17" s="52"/>
      <c r="B17" s="52"/>
      <c r="C17" s="52"/>
      <c r="D17" s="53"/>
      <c r="E17" s="52"/>
      <c r="F17" s="52"/>
      <c r="G17" s="53"/>
    </row>
    <row r="18" spans="1:7" ht="15" customHeight="1" x14ac:dyDescent="0.25">
      <c r="A18" s="52"/>
      <c r="B18" s="52"/>
      <c r="C18" s="52"/>
      <c r="D18" s="53"/>
      <c r="E18" s="52"/>
      <c r="F18" s="52"/>
      <c r="G18" s="53"/>
    </row>
    <row r="19" spans="1:7" ht="15" customHeight="1" x14ac:dyDescent="0.25">
      <c r="A19" s="52"/>
      <c r="B19" s="52"/>
      <c r="C19" s="52"/>
      <c r="D19" s="53"/>
      <c r="E19" s="52"/>
      <c r="F19" s="52"/>
      <c r="G19" s="53"/>
    </row>
    <row r="20" spans="1:7" ht="15.75" x14ac:dyDescent="0.25">
      <c r="A20" s="69" t="s">
        <v>49</v>
      </c>
      <c r="B20" s="69"/>
      <c r="C20" s="69"/>
      <c r="D20" s="69"/>
      <c r="E20" s="69"/>
      <c r="F20" s="69"/>
      <c r="G20" s="23">
        <v>0</v>
      </c>
    </row>
    <row r="21" spans="1:7" ht="15" customHeight="1" thickBot="1" x14ac:dyDescent="0.3">
      <c r="A21" s="52"/>
      <c r="B21" s="52"/>
      <c r="C21" s="52"/>
      <c r="D21" s="53"/>
      <c r="E21" s="52"/>
      <c r="F21" s="52"/>
      <c r="G21" s="53"/>
    </row>
    <row r="22" spans="1:7" ht="15" customHeight="1" thickBot="1" x14ac:dyDescent="0.25">
      <c r="A22" s="55" t="s">
        <v>47</v>
      </c>
      <c r="B22" s="11" t="e">
        <f>#REF!</f>
        <v>#REF!</v>
      </c>
      <c r="C22" s="11" t="e">
        <f>#REF!</f>
        <v>#REF!</v>
      </c>
      <c r="D22" s="56">
        <v>0</v>
      </c>
      <c r="E22" s="11">
        <v>-485.36</v>
      </c>
      <c r="F22" s="11">
        <v>0</v>
      </c>
      <c r="G22" s="57" t="e">
        <f>C22-D22</f>
        <v>#REF!</v>
      </c>
    </row>
    <row r="23" spans="1:7" x14ac:dyDescent="0.2">
      <c r="G23" s="28"/>
    </row>
    <row r="24" spans="1:7" ht="15.75" x14ac:dyDescent="0.25">
      <c r="A24" s="69" t="s">
        <v>62</v>
      </c>
      <c r="B24" s="69"/>
      <c r="C24" s="69"/>
      <c r="D24" s="69"/>
      <c r="E24" s="69"/>
      <c r="F24" s="69"/>
      <c r="G24" s="23" t="e">
        <f>G20+C22-D22</f>
        <v>#REF!</v>
      </c>
    </row>
    <row r="27" spans="1:7" x14ac:dyDescent="0.2">
      <c r="A27" s="85" t="s">
        <v>59</v>
      </c>
      <c r="B27" s="85"/>
      <c r="C27" s="85"/>
      <c r="D27" s="85"/>
      <c r="E27" s="85"/>
    </row>
  </sheetData>
  <mergeCells count="7">
    <mergeCell ref="A3:G3"/>
    <mergeCell ref="A5:F5"/>
    <mergeCell ref="A24:F24"/>
    <mergeCell ref="A27:E27"/>
    <mergeCell ref="A16:F16"/>
    <mergeCell ref="A20:F20"/>
    <mergeCell ref="G8:G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90" t="s">
        <v>40</v>
      </c>
      <c r="B2" s="90"/>
      <c r="C2" s="90"/>
      <c r="D2" s="90"/>
      <c r="E2" s="90"/>
      <c r="F2" s="90"/>
      <c r="G2" s="90"/>
      <c r="H2" s="90"/>
      <c r="I2" s="90"/>
    </row>
    <row r="3" spans="1:9" ht="17.25" x14ac:dyDescent="0.3">
      <c r="A3" s="90" t="s">
        <v>48</v>
      </c>
      <c r="B3" s="90"/>
      <c r="C3" s="90"/>
      <c r="D3" s="90"/>
      <c r="E3" s="90"/>
      <c r="F3" s="90"/>
      <c r="G3" s="90"/>
      <c r="H3" s="90"/>
      <c r="I3" s="90"/>
    </row>
    <row r="4" spans="1:9" ht="17.25" x14ac:dyDescent="0.3">
      <c r="A4" s="90" t="s">
        <v>60</v>
      </c>
      <c r="B4" s="90"/>
      <c r="C4" s="90"/>
      <c r="D4" s="90"/>
      <c r="E4" s="90"/>
      <c r="F4" s="90"/>
      <c r="G4" s="90"/>
      <c r="H4" s="90"/>
      <c r="I4" s="90"/>
    </row>
    <row r="5" spans="1:9" ht="13.5" thickBot="1" x14ac:dyDescent="0.25"/>
    <row r="6" spans="1:9" ht="45.75" thickBot="1" x14ac:dyDescent="0.25">
      <c r="A6" s="29" t="s">
        <v>14</v>
      </c>
      <c r="B6" s="30" t="s">
        <v>15</v>
      </c>
      <c r="C6" s="31" t="s">
        <v>16</v>
      </c>
      <c r="D6" s="31" t="s">
        <v>41</v>
      </c>
      <c r="E6" s="31" t="s">
        <v>18</v>
      </c>
      <c r="F6" s="32" t="s">
        <v>53</v>
      </c>
      <c r="G6" s="32" t="s">
        <v>42</v>
      </c>
      <c r="H6" s="32" t="s">
        <v>25</v>
      </c>
      <c r="I6" s="7" t="s">
        <v>43</v>
      </c>
    </row>
    <row r="7" spans="1:9" x14ac:dyDescent="0.2">
      <c r="A7" s="33">
        <v>1</v>
      </c>
      <c r="B7" s="34">
        <v>2015</v>
      </c>
      <c r="C7" s="35" t="s">
        <v>50</v>
      </c>
      <c r="D7" s="36" t="s">
        <v>54</v>
      </c>
      <c r="E7" s="37" t="s">
        <v>55</v>
      </c>
      <c r="F7" s="38" t="s">
        <v>56</v>
      </c>
      <c r="G7" s="38"/>
      <c r="H7" s="38"/>
      <c r="I7" s="39">
        <v>2751.8</v>
      </c>
    </row>
    <row r="8" spans="1:9" x14ac:dyDescent="0.2">
      <c r="A8" s="33">
        <v>2</v>
      </c>
      <c r="B8" s="34">
        <v>2015</v>
      </c>
      <c r="C8" s="35" t="s">
        <v>50</v>
      </c>
      <c r="D8" s="36"/>
      <c r="E8" s="37" t="s">
        <v>57</v>
      </c>
      <c r="F8" s="38" t="s">
        <v>58</v>
      </c>
      <c r="G8" s="38"/>
      <c r="H8" s="38"/>
      <c r="I8" s="39">
        <v>6071.1</v>
      </c>
    </row>
    <row r="9" spans="1:9" x14ac:dyDescent="0.2">
      <c r="A9" s="33"/>
      <c r="B9" s="34"/>
      <c r="C9" s="35"/>
      <c r="D9" s="36"/>
      <c r="E9" s="37"/>
      <c r="F9" s="38"/>
      <c r="G9" s="38"/>
      <c r="H9" s="38"/>
      <c r="I9" s="39"/>
    </row>
    <row r="10" spans="1:9" x14ac:dyDescent="0.2">
      <c r="A10" s="33"/>
      <c r="B10" s="34"/>
      <c r="C10" s="35"/>
      <c r="D10" s="36"/>
      <c r="E10" s="37"/>
      <c r="F10" s="38"/>
      <c r="G10" s="38"/>
      <c r="H10" s="38"/>
      <c r="I10" s="39"/>
    </row>
    <row r="11" spans="1:9" x14ac:dyDescent="0.2">
      <c r="A11" s="33"/>
      <c r="B11" s="34"/>
      <c r="C11" s="35"/>
      <c r="D11" s="36"/>
      <c r="E11" s="37"/>
      <c r="F11" s="38"/>
      <c r="G11" s="38"/>
      <c r="H11" s="38"/>
      <c r="I11" s="39"/>
    </row>
    <row r="12" spans="1:9" x14ac:dyDescent="0.2">
      <c r="A12" s="33"/>
      <c r="B12" s="34"/>
      <c r="C12" s="35"/>
      <c r="D12" s="36"/>
      <c r="E12" s="37"/>
      <c r="F12" s="38"/>
      <c r="G12" s="38"/>
      <c r="H12" s="38"/>
      <c r="I12" s="39"/>
    </row>
    <row r="13" spans="1:9" x14ac:dyDescent="0.2">
      <c r="A13" s="33"/>
      <c r="B13" s="34"/>
      <c r="C13" s="35"/>
      <c r="D13" s="36"/>
      <c r="E13" s="37"/>
      <c r="F13" s="38"/>
      <c r="G13" s="38"/>
      <c r="H13" s="38"/>
      <c r="I13" s="39"/>
    </row>
    <row r="14" spans="1:9" x14ac:dyDescent="0.2">
      <c r="A14" s="33"/>
      <c r="B14" s="34"/>
      <c r="C14" s="35"/>
      <c r="D14" s="36"/>
      <c r="E14" s="37"/>
      <c r="F14" s="38"/>
      <c r="G14" s="38"/>
      <c r="H14" s="38"/>
      <c r="I14" s="39"/>
    </row>
    <row r="15" spans="1:9" x14ac:dyDescent="0.2">
      <c r="A15" s="33"/>
      <c r="B15" s="34"/>
      <c r="C15" s="35"/>
      <c r="D15" s="36"/>
      <c r="E15" s="37"/>
      <c r="F15" s="38"/>
      <c r="G15" s="38"/>
      <c r="H15" s="38"/>
      <c r="I15" s="39"/>
    </row>
    <row r="16" spans="1:9" ht="15.75" thickBot="1" x14ac:dyDescent="0.25">
      <c r="A16" s="40"/>
      <c r="B16" s="91" t="s">
        <v>44</v>
      </c>
      <c r="C16" s="92"/>
      <c r="D16" s="92"/>
      <c r="E16" s="92"/>
      <c r="F16" s="92"/>
      <c r="G16" s="92"/>
      <c r="H16" s="93"/>
      <c r="I16" s="41" t="e">
        <f>#REF!+#REF!</f>
        <v>#REF!</v>
      </c>
    </row>
    <row r="17" spans="1:9" ht="15.75" thickBot="1" x14ac:dyDescent="0.3">
      <c r="A17" s="73" t="s">
        <v>45</v>
      </c>
      <c r="B17" s="74"/>
      <c r="C17" s="74"/>
      <c r="D17" s="42"/>
      <c r="E17" s="42"/>
      <c r="F17" s="42"/>
      <c r="G17" s="42"/>
      <c r="H17" s="42"/>
      <c r="I17" s="43" t="e">
        <f>SUM(I7:I16)</f>
        <v>#REF!</v>
      </c>
    </row>
    <row r="18" spans="1:9" x14ac:dyDescent="0.2">
      <c r="A18" s="94"/>
      <c r="B18" s="94"/>
      <c r="C18" s="95"/>
      <c r="D18" s="95"/>
      <c r="E18" s="95"/>
      <c r="F18" s="95"/>
      <c r="G18" s="95"/>
      <c r="H18" s="95"/>
      <c r="I18" s="95"/>
    </row>
    <row r="22" spans="1:9" ht="15" x14ac:dyDescent="0.25">
      <c r="A22" s="89" t="s">
        <v>59</v>
      </c>
      <c r="B22" s="89"/>
      <c r="C22" s="89"/>
      <c r="D22" s="89"/>
      <c r="E22" s="89"/>
      <c r="F22" s="89"/>
      <c r="G22" s="89"/>
      <c r="H22" s="89"/>
      <c r="I22" s="89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2016-02-01T05:16:59Z</cp:lastPrinted>
  <dcterms:created xsi:type="dcterms:W3CDTF">2015-02-24T21:57:31Z</dcterms:created>
  <dcterms:modified xsi:type="dcterms:W3CDTF">2016-02-23T15:38:33Z</dcterms:modified>
</cp:coreProperties>
</file>