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" sheetId="7" r:id="rId5"/>
    <sheet name="расход по дому ТР" sheetId="8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 refMode="R1C1"/>
</workbook>
</file>

<file path=xl/calcChain.xml><?xml version="1.0" encoding="utf-8"?>
<calcChain xmlns="http://schemas.openxmlformats.org/spreadsheetml/2006/main">
  <c r="B8" i="7" l="1"/>
  <c r="F13" i="8"/>
  <c r="D8" i="7" s="1"/>
  <c r="C8" i="7"/>
  <c r="H26" i="2"/>
  <c r="D9" i="4"/>
  <c r="D8" i="4"/>
  <c r="C7" i="4"/>
  <c r="B7" i="4"/>
  <c r="E10" i="7" l="1"/>
  <c r="B10" i="4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<sst xmlns="http://schemas.openxmlformats.org/spreadsheetml/2006/main" count="192" uniqueCount="138">
  <si>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</si>
  <si>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</si>
  <si>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</si>
  <si>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</si>
  <si>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</si>
  <si>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</si>
  <si>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</si>
  <si>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</si>
  <si>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</si>
  <si>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</si>
  <si>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</si>
  <si>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</si>
  <si>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</si>
  <si>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</si>
  <si>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</si>
  <si>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</si>
  <si>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</si>
  <si>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</si>
  <si>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</si>
  <si>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</si>
  <si>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</si>
  <si>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</si>
  <si>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</si>
  <si>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</si>
  <si>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</si>
  <si>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</si>
  <si>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</si>
  <si>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</si>
  <si>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</si>
  <si>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</si>
  <si>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</si>
  <si>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</si>
  <si>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</si>
  <si>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</si>
  <si>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</si>
  <si>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</si>
  <si>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</si>
  <si>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</si>
  <si>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</si>
  <si>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</si>
  <si>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</si>
  <si>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</si>
  <si>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</si>
  <si>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</si>
  <si>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</si>
  <si>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</si>
  <si>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</si>
  <si>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</si>
  <si>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</si>
  <si>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</si>
  <si>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</si>
  <si>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</si>
  <si>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</si>
  <si>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</si>
  <si>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</si>
  <si>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</si>
  <si>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</si>
  <si>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</si>
  <si>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</si>
  <si>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</si>
  <si>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</si>
  <si>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</si>
  <si>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</si>
  <si>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</si>
  <si>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</si>
  <si>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</si>
  <si>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</si>
  <si>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</si>
  <si>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</si>
  <si>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</si>
  <si>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</si>
  <si>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</si>
  <si>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</si>
  <si>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</si>
  <si>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</si>
  <si>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</si>
  <si>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</si>
  <si>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</si>
  <si>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</si>
  <si>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</si>
  <si>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</si>
  <si>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</si>
  <si>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</si>
  <si>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</si>
  <si>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</si>
  <si>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</si>
  <si>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</si>
  <si>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</si>
  <si>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</si>
  <si>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</si>
  <si>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</si>
  <si>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</si>
  <si>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</si>
  <si>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</si>
  <si>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</si>
  <si>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</si>
  <si>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</si>
  <si>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</si>
  <si>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</si>
  <si>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</si>
  <si>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</si>
  <si>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</si>
  <si>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</si>
  <si>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</si>
  <si>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</si>
  <si>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</si>
  <si>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</si>
  <si>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</si>
  <si>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</si>
  <si>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</si>
  <si>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</si>
  <si>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</si>
  <si>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</si>
  <si>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</si>
  <si>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</si>
  <si>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</si>
  <si>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</si>
  <si>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</si>
  <si>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</si>
  <si>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 xml:space="preserve"> Ремонт жилья</t>
  </si>
  <si>
    <t>кровля</t>
  </si>
  <si>
    <t>переходящее сальдо на 01.01.17 г</t>
  </si>
  <si>
    <t>кв.1-5-9-13-17</t>
  </si>
  <si>
    <t>смена труб ЦО ф25мм</t>
  </si>
  <si>
    <t>ремонт мягкой кровли</t>
  </si>
  <si>
    <t>кв.5-9</t>
  </si>
  <si>
    <t>смена труб КНС ф110мм</t>
  </si>
  <si>
    <t>смена труб ЦО ф25мм,32мм</t>
  </si>
  <si>
    <t>кв.27</t>
  </si>
  <si>
    <t>июнь</t>
  </si>
  <si>
    <t>подъезд</t>
  </si>
  <si>
    <t>э/монтажные работы</t>
  </si>
  <si>
    <t>провод в канале, ремонт ЩЭ, уст. выключателя</t>
  </si>
  <si>
    <t>сумма ден. средств</t>
  </si>
  <si>
    <t>Информация о собранных и израсходованных денежных средствах по статье " Ремонт Жилья" за период с 01.01.2017 г по 31.12.2017 г по адресу Б. Бульварная, 8-1</t>
  </si>
  <si>
    <t xml:space="preserve">Информация о выполненных работах по статье " Ремонт жилья" по адресу Б. Бульварная, 8-1  за период 01.01.2017 г по 31.12.2017 г 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</si>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</sst>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10" fillId="0" borderId="0" xfId="0" applyFont="1"/>
    <xf numFmtId="4" fontId="0" fillId="0" borderId="1" xfId="0" applyNumberFormat="1" applyBorder="1"/>
    <xf numFmtId="4" fontId="1" fillId="0" borderId="12" xfId="0" applyNumberFormat="1" applyFon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/>
    <xf numFmtId="4" fontId="0" fillId="0" borderId="4" xfId="0" applyNumberFormat="1" applyFill="1" applyBorder="1"/>
    <xf numFmtId="4" fontId="0" fillId="0" borderId="3" xfId="0" applyNumberFormat="1" applyFill="1" applyBorder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0" fontId="1" fillId="0" borderId="37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4" fontId="4" fillId="0" borderId="40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9" fillId="0" borderId="49" xfId="0" applyFont="1" applyBorder="1" applyAlignment="1">
      <alignment horizontal="left"/>
    </xf>
    <xf numFmtId="0" fontId="6" fillId="0" borderId="50" xfId="0" applyFont="1" applyBorder="1" applyAlignment="1">
      <alignment horizontal="center" wrapText="1"/>
    </xf>
    <xf numFmtId="4" fontId="0" fillId="0" borderId="5" xfId="0" applyNumberFormat="1" applyFill="1" applyBorder="1" applyAlignment="1">
      <alignment horizontal="center" vertical="center"/>
    </xf>
    <xf numFmtId="4" fontId="0" fillId="0" borderId="5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7" t="s">
        <v>13</v>
      </c>
      <c r="C2" s="97"/>
      <c r="D2" s="97"/>
      <c r="E2" s="97"/>
      <c r="F2" s="97"/>
    </row>
    <row r="3" spans="2:9" ht="26.25" customHeight="1" x14ac:dyDescent="0.35">
      <c r="B3" s="96" t="s">
        <v>92</v>
      </c>
      <c r="C3" s="96"/>
      <c r="D3" s="96"/>
      <c r="E3" s="96"/>
      <c r="F3" s="96"/>
      <c r="G3" s="1"/>
      <c r="H3" s="1"/>
      <c r="I3" s="1"/>
    </row>
    <row r="4" spans="2:9" ht="30" customHeight="1" thickBot="1" x14ac:dyDescent="0.25">
      <c r="B4" s="96"/>
      <c r="C4" s="96"/>
      <c r="D4" s="96"/>
      <c r="E4" s="96"/>
      <c r="F4" s="96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ремонт'!B11</f>
        <v>0</v>
      </c>
      <c r="D6" s="57">
        <f>'отчет тек. ремонт'!C11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85</v>
      </c>
    </row>
    <row r="20" spans="2:6" ht="19.5" customHeight="1" x14ac:dyDescent="0.2">
      <c r="B20" s="98"/>
      <c r="C20" s="98"/>
      <c r="D20" s="98"/>
      <c r="E20" s="98"/>
      <c r="F20" s="98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103" t="s">
        <v>118</v>
      </c>
      <c r="B2" s="103"/>
      <c r="C2" s="103"/>
      <c r="D2" s="103"/>
      <c r="E2" s="103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04" t="s">
        <v>62</v>
      </c>
      <c r="E5" s="105"/>
    </row>
    <row r="6" spans="1:5" ht="15.75" x14ac:dyDescent="0.25">
      <c r="A6" s="106" t="s">
        <v>95</v>
      </c>
      <c r="B6" s="107"/>
      <c r="C6" s="77">
        <v>44536.49</v>
      </c>
      <c r="D6" s="108"/>
      <c r="E6" s="109"/>
    </row>
    <row r="7" spans="1:5" x14ac:dyDescent="0.2">
      <c r="A7" s="12" t="s">
        <v>94</v>
      </c>
      <c r="B7" s="78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99">
        <f>'расход по дому ТР 15'!H27</f>
        <v>25405.045450000001</v>
      </c>
      <c r="E7" s="100"/>
    </row>
    <row r="8" spans="1:5" ht="25.5" x14ac:dyDescent="0.2">
      <c r="A8" s="3" t="s">
        <v>68</v>
      </c>
      <c r="B8" s="2">
        <v>0</v>
      </c>
      <c r="C8" s="2">
        <v>0</v>
      </c>
      <c r="D8" s="99">
        <f>'[1]январь 16'!$BC$12*7</f>
        <v>22769.292000000001</v>
      </c>
      <c r="E8" s="100"/>
    </row>
    <row r="9" spans="1:5" ht="39" thickBot="1" x14ac:dyDescent="0.25">
      <c r="A9" s="3" t="s">
        <v>69</v>
      </c>
      <c r="B9" s="2">
        <v>0</v>
      </c>
      <c r="C9" s="2">
        <v>0</v>
      </c>
      <c r="D9" s="99">
        <f>'[1]январь 16'!$BE$12*7</f>
        <v>1962.8700000000001</v>
      </c>
      <c r="E9" s="100"/>
    </row>
    <row r="10" spans="1:5" ht="15.75" thickBot="1" x14ac:dyDescent="0.3">
      <c r="A10" s="30" t="s">
        <v>66</v>
      </c>
      <c r="B10" s="31">
        <f>SUM(B7:B9)</f>
        <v>116355.20000000003</v>
      </c>
      <c r="C10" s="31">
        <f>SUM(C6:C9)</f>
        <v>147053.92000000001</v>
      </c>
      <c r="D10" s="101">
        <f>SUM(D7:D9)</f>
        <v>50137.207450000009</v>
      </c>
      <c r="E10" s="102"/>
    </row>
    <row r="11" spans="1:5" ht="15" x14ac:dyDescent="0.25">
      <c r="A11" s="83" t="s">
        <v>114</v>
      </c>
      <c r="B11" s="83"/>
      <c r="C11" s="83"/>
      <c r="D11" s="83"/>
      <c r="E11" s="83">
        <v>45114.73</v>
      </c>
    </row>
    <row r="12" spans="1:5" ht="15.75" customHeight="1" x14ac:dyDescent="0.25">
      <c r="A12" s="83" t="s">
        <v>115</v>
      </c>
      <c r="B12" s="83"/>
      <c r="C12" s="83"/>
      <c r="D12" s="83"/>
      <c r="E12" s="83">
        <v>51801.99</v>
      </c>
    </row>
    <row r="15" spans="1:5" x14ac:dyDescent="0.2">
      <c r="A15" s="79" t="s">
        <v>116</v>
      </c>
      <c r="B15" s="79"/>
      <c r="C15" s="79"/>
      <c r="D15" s="80"/>
      <c r="E15" s="79">
        <v>23958.71</v>
      </c>
    </row>
    <row r="17" spans="1:4" x14ac:dyDescent="0.2">
      <c r="A17" s="81" t="s">
        <v>117</v>
      </c>
      <c r="B17" s="81"/>
      <c r="C17" s="81"/>
      <c r="D17" s="81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4" sqref="F1:G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</cols>
  <sheetData>
    <row r="1" spans="1:8" ht="93.75" customHeight="1" thickBot="1" x14ac:dyDescent="0.4">
      <c r="A1" s="116" t="s">
        <v>111</v>
      </c>
      <c r="B1" s="116"/>
      <c r="C1" s="116"/>
      <c r="D1" s="116"/>
      <c r="E1" s="116"/>
      <c r="F1" s="116"/>
      <c r="G1" s="116"/>
      <c r="H1" s="116"/>
    </row>
    <row r="2" spans="1:8" ht="16.5" customHeight="1" x14ac:dyDescent="0.2">
      <c r="A2" s="117" t="s">
        <v>16</v>
      </c>
      <c r="B2" s="119" t="s">
        <v>17</v>
      </c>
      <c r="C2" s="119" t="s">
        <v>18</v>
      </c>
      <c r="D2" s="119" t="s">
        <v>19</v>
      </c>
      <c r="E2" s="119" t="s">
        <v>20</v>
      </c>
      <c r="F2" s="119" t="s">
        <v>21</v>
      </c>
      <c r="G2" s="119" t="s">
        <v>22</v>
      </c>
      <c r="H2" s="119" t="s">
        <v>23</v>
      </c>
    </row>
    <row r="3" spans="1:8" ht="29.25" customHeight="1" thickBot="1" x14ac:dyDescent="0.25">
      <c r="A3" s="118"/>
      <c r="B3" s="120"/>
      <c r="C3" s="120"/>
      <c r="D3" s="120"/>
      <c r="E3" s="120"/>
      <c r="F3" s="120"/>
      <c r="G3" s="120"/>
      <c r="H3" s="120"/>
    </row>
    <row r="4" spans="1:8" x14ac:dyDescent="0.2">
      <c r="A4" s="5">
        <v>1</v>
      </c>
      <c r="B4" s="5">
        <v>2016</v>
      </c>
      <c r="C4" s="121" t="s">
        <v>96</v>
      </c>
      <c r="D4" s="122"/>
      <c r="E4" s="123"/>
      <c r="F4" s="5"/>
      <c r="G4" s="23"/>
      <c r="H4" s="5">
        <v>-5148.7</v>
      </c>
    </row>
    <row r="5" spans="1:8" x14ac:dyDescent="0.2">
      <c r="A5" s="2">
        <v>2</v>
      </c>
      <c r="B5" s="5">
        <v>2016</v>
      </c>
      <c r="C5" s="124" t="s">
        <v>97</v>
      </c>
      <c r="D5" s="125"/>
      <c r="E5" s="126"/>
      <c r="F5" s="2"/>
      <c r="G5" s="2"/>
      <c r="H5" s="2">
        <v>-594.59</v>
      </c>
    </row>
    <row r="6" spans="1:8" x14ac:dyDescent="0.2">
      <c r="A6" s="2">
        <v>3</v>
      </c>
      <c r="B6" s="5">
        <v>2016</v>
      </c>
      <c r="C6" s="127" t="s">
        <v>98</v>
      </c>
      <c r="D6" s="128"/>
      <c r="E6" s="129"/>
      <c r="F6" s="2"/>
      <c r="G6" s="2"/>
      <c r="H6" s="2">
        <v>-3000</v>
      </c>
    </row>
    <row r="7" spans="1:8" x14ac:dyDescent="0.2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2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2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5.5" x14ac:dyDescent="0.2">
      <c r="A10" s="2">
        <v>7</v>
      </c>
      <c r="B10" s="5">
        <v>2016</v>
      </c>
      <c r="C10" s="2" t="s">
        <v>107</v>
      </c>
      <c r="D10" s="2"/>
      <c r="E10" s="75" t="s">
        <v>108</v>
      </c>
      <c r="F10" s="2"/>
      <c r="G10" s="2"/>
      <c r="H10" s="22">
        <v>21720</v>
      </c>
    </row>
    <row r="11" spans="1:8" x14ac:dyDescent="0.2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2">
        <v>917</v>
      </c>
    </row>
    <row r="12" spans="1:8" hidden="1" x14ac:dyDescent="0.2">
      <c r="A12" s="2">
        <v>9</v>
      </c>
      <c r="B12" s="2"/>
      <c r="C12" s="2"/>
      <c r="D12" s="2"/>
      <c r="E12" s="2"/>
      <c r="F12" s="2"/>
      <c r="G12" s="2"/>
      <c r="H12" s="22"/>
    </row>
    <row r="13" spans="1:8" hidden="1" x14ac:dyDescent="0.2">
      <c r="A13" s="2">
        <v>10</v>
      </c>
      <c r="B13" s="2"/>
      <c r="C13" s="2"/>
      <c r="D13" s="2"/>
      <c r="E13" s="2"/>
      <c r="F13" s="2"/>
      <c r="G13" s="2"/>
      <c r="H13" s="22"/>
    </row>
    <row r="14" spans="1:8" hidden="1" x14ac:dyDescent="0.2">
      <c r="A14" s="2">
        <v>11</v>
      </c>
      <c r="B14" s="2"/>
      <c r="C14" s="2"/>
      <c r="D14" s="2"/>
      <c r="E14" s="2"/>
      <c r="F14" s="2"/>
      <c r="G14" s="2"/>
      <c r="H14" s="22"/>
    </row>
    <row r="15" spans="1:8" hidden="1" x14ac:dyDescent="0.2">
      <c r="A15" s="2">
        <v>12</v>
      </c>
      <c r="B15" s="2"/>
      <c r="C15" s="2"/>
      <c r="D15" s="2"/>
      <c r="E15" s="2"/>
      <c r="F15" s="2"/>
      <c r="G15" s="2"/>
      <c r="H15" s="22"/>
    </row>
    <row r="16" spans="1:8" hidden="1" x14ac:dyDescent="0.2">
      <c r="A16" s="2">
        <v>13</v>
      </c>
      <c r="B16" s="2"/>
      <c r="C16" s="2"/>
      <c r="D16" s="2"/>
      <c r="E16" s="2"/>
      <c r="F16" s="2"/>
      <c r="G16" s="2"/>
      <c r="H16" s="22"/>
    </row>
    <row r="17" spans="1:8" hidden="1" x14ac:dyDescent="0.2">
      <c r="A17" s="2"/>
      <c r="B17" s="2"/>
      <c r="C17" s="2"/>
      <c r="D17" s="2"/>
      <c r="E17" s="2"/>
      <c r="F17" s="2"/>
      <c r="G17" s="2"/>
      <c r="H17" s="22"/>
    </row>
    <row r="18" spans="1:8" hidden="1" x14ac:dyDescent="0.2">
      <c r="A18" s="2"/>
      <c r="B18" s="2"/>
      <c r="C18" s="2"/>
      <c r="D18" s="2"/>
      <c r="E18" s="2"/>
      <c r="F18" s="2"/>
      <c r="G18" s="2"/>
      <c r="H18" s="22"/>
    </row>
    <row r="19" spans="1:8" hidden="1" x14ac:dyDescent="0.2">
      <c r="A19" s="2"/>
      <c r="B19" s="2"/>
      <c r="C19" s="2"/>
      <c r="D19" s="2"/>
      <c r="E19" s="2"/>
      <c r="F19" s="2"/>
      <c r="G19" s="2"/>
      <c r="H19" s="22"/>
    </row>
    <row r="20" spans="1:8" hidden="1" x14ac:dyDescent="0.2">
      <c r="A20" s="2"/>
      <c r="B20" s="2"/>
      <c r="C20" s="2"/>
      <c r="D20" s="2"/>
      <c r="E20" s="2"/>
      <c r="F20" s="2"/>
      <c r="G20" s="2"/>
      <c r="H20" s="22"/>
    </row>
    <row r="21" spans="1:8" hidden="1" x14ac:dyDescent="0.2">
      <c r="A21" s="2"/>
      <c r="B21" s="2"/>
      <c r="C21" s="2"/>
      <c r="D21" s="2"/>
      <c r="E21" s="2"/>
      <c r="F21" s="2"/>
      <c r="G21" s="2"/>
      <c r="H21" s="22"/>
    </row>
    <row r="22" spans="1:8" hidden="1" x14ac:dyDescent="0.2">
      <c r="A22" s="2"/>
      <c r="B22" s="2"/>
      <c r="C22" s="2"/>
      <c r="D22" s="2"/>
      <c r="E22" s="2"/>
      <c r="F22" s="2"/>
      <c r="G22" s="2"/>
      <c r="H22" s="22"/>
    </row>
    <row r="23" spans="1:8" hidden="1" x14ac:dyDescent="0.2">
      <c r="A23" s="2"/>
      <c r="B23" s="2"/>
      <c r="C23" s="2"/>
      <c r="D23" s="2"/>
      <c r="E23" s="2"/>
      <c r="F23" s="2"/>
      <c r="G23" s="2"/>
      <c r="H23" s="22"/>
    </row>
    <row r="24" spans="1:8" x14ac:dyDescent="0.2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2">
        <v>825</v>
      </c>
    </row>
    <row r="25" spans="1:8" x14ac:dyDescent="0.2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2">
        <v>2156</v>
      </c>
    </row>
    <row r="26" spans="1:8" ht="13.5" thickBot="1" x14ac:dyDescent="0.25">
      <c r="A26" s="110" t="s">
        <v>25</v>
      </c>
      <c r="B26" s="111"/>
      <c r="C26" s="111"/>
      <c r="D26" s="111"/>
      <c r="E26" s="111"/>
      <c r="F26" s="111"/>
      <c r="G26" s="112"/>
      <c r="H26" s="24">
        <f>'[1]май 2016'!$AN$12+'[1]май 2016'!$AP$12-[1]декабрь!$AJ$12-[1]декабрь!$AL$12+'[1]июль 16'!$AN$12+'[1]июль 16'!$AP$12</f>
        <v>1384.0054499999999</v>
      </c>
    </row>
    <row r="27" spans="1:8" ht="15.75" thickBot="1" x14ac:dyDescent="0.3">
      <c r="A27" s="113" t="s">
        <v>26</v>
      </c>
      <c r="B27" s="114"/>
      <c r="C27" s="114"/>
      <c r="D27" s="114"/>
      <c r="E27" s="114"/>
      <c r="F27" s="114"/>
      <c r="G27" s="115"/>
      <c r="H27" s="25">
        <f>SUM(H4:H26)</f>
        <v>25405.045450000001</v>
      </c>
    </row>
    <row r="30" spans="1:8" ht="12.75" customHeight="1" x14ac:dyDescent="0.2">
      <c r="A30" s="81" t="s">
        <v>117</v>
      </c>
      <c r="B30" s="81"/>
      <c r="C30" s="81"/>
      <c r="D30" s="81"/>
      <c r="E30" s="81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>
      <selection activeCell="E10" sqref="E10"/>
    </sheetView>
  </sheetViews>
  <sheetFormatPr defaultRowHeight="12.75" x14ac:dyDescent="0.2"/>
  <cols>
    <col min="1" max="1" width="27.28515625" customWidth="1"/>
    <col min="2" max="2" width="18.85546875" customWidth="1"/>
    <col min="3" max="3" width="21" customWidth="1"/>
    <col min="4" max="4" width="17.5703125" customWidth="1"/>
    <col min="5" max="5" width="16.28515625" customWidth="1"/>
  </cols>
  <sheetData>
    <row r="2" spans="1:5" ht="104.25" customHeight="1" x14ac:dyDescent="0.2">
      <c r="A2" s="103" t="s">
        <v>134</v>
      </c>
      <c r="B2" s="103"/>
      <c r="C2" s="103"/>
      <c r="D2" s="103"/>
      <c r="E2" s="103"/>
    </row>
    <row r="3" spans="1:5" ht="23.25" x14ac:dyDescent="0.35">
      <c r="A3" s="82"/>
      <c r="B3" s="82"/>
      <c r="C3" s="82"/>
      <c r="D3" s="82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04" t="s">
        <v>62</v>
      </c>
      <c r="E5" s="105"/>
    </row>
    <row r="6" spans="1:5" ht="19.5" customHeight="1" x14ac:dyDescent="0.25">
      <c r="A6" s="132" t="s">
        <v>121</v>
      </c>
      <c r="B6" s="107"/>
      <c r="C6" s="87">
        <v>68390.64</v>
      </c>
      <c r="D6" s="108"/>
      <c r="E6" s="133"/>
    </row>
    <row r="7" spans="1:5" ht="18.75" customHeight="1" thickBot="1" x14ac:dyDescent="0.25">
      <c r="A7" s="94" t="s">
        <v>119</v>
      </c>
      <c r="B7" s="91">
        <v>105321.95999999998</v>
      </c>
      <c r="C7" s="91">
        <v>100286.82999999999</v>
      </c>
      <c r="D7" s="134">
        <v>93105.026499999993</v>
      </c>
      <c r="E7" s="135"/>
    </row>
    <row r="8" spans="1:5" ht="23.25" customHeight="1" thickBot="1" x14ac:dyDescent="0.3">
      <c r="A8" s="30" t="s">
        <v>66</v>
      </c>
      <c r="B8" s="86">
        <f>SUM(B7:B7)</f>
        <v>105321.95999999998</v>
      </c>
      <c r="C8" s="86">
        <f>SUM(C6:C7)</f>
        <v>168677.46999999997</v>
      </c>
      <c r="D8" s="130">
        <f>SUM(D7:D7)</f>
        <v>93105.026499999993</v>
      </c>
      <c r="E8" s="131"/>
    </row>
    <row r="9" spans="1:5" ht="23.25" customHeight="1" x14ac:dyDescent="0.25">
      <c r="A9" s="64"/>
      <c r="B9" s="92"/>
      <c r="C9" s="92"/>
      <c r="D9" s="93"/>
      <c r="E9" s="93"/>
    </row>
    <row r="10" spans="1:5" ht="15" x14ac:dyDescent="0.25">
      <c r="A10" s="83" t="s">
        <v>136</v>
      </c>
      <c r="B10" s="83"/>
      <c r="C10" s="83"/>
      <c r="D10" s="83"/>
      <c r="E10" s="88">
        <f>C8-D8</f>
        <v>75572.443499999979</v>
      </c>
    </row>
    <row r="13" spans="1:5" x14ac:dyDescent="0.2">
      <c r="A13" s="79" t="s">
        <v>137</v>
      </c>
      <c r="B13" s="79"/>
      <c r="C13" s="79"/>
      <c r="D13" s="80"/>
      <c r="E13" s="89">
        <v>45003.83</v>
      </c>
    </row>
    <row r="14" spans="1:5" x14ac:dyDescent="0.2">
      <c r="A14" s="79"/>
      <c r="B14" s="79"/>
      <c r="C14" s="79"/>
      <c r="D14" s="80"/>
      <c r="E14" s="89"/>
    </row>
    <row r="16" spans="1:5" x14ac:dyDescent="0.2">
      <c r="A16" s="81" t="s">
        <v>117</v>
      </c>
      <c r="B16" s="81"/>
      <c r="C16" s="81"/>
      <c r="D16" s="81"/>
    </row>
  </sheetData>
  <mergeCells count="6">
    <mergeCell ref="D8:E8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E34" sqref="E34"/>
    </sheetView>
  </sheetViews>
  <sheetFormatPr defaultRowHeight="12.75" x14ac:dyDescent="0.2"/>
  <cols>
    <col min="1" max="1" width="4.5703125" customWidth="1"/>
    <col min="4" max="4" width="27.28515625" customWidth="1"/>
    <col min="5" max="5" width="40.5703125" customWidth="1"/>
    <col min="6" max="6" width="15" customWidth="1"/>
    <col min="7" max="7" width="18.5703125" customWidth="1"/>
  </cols>
  <sheetData>
    <row r="1" spans="1:6" ht="93.75" customHeight="1" x14ac:dyDescent="0.2">
      <c r="A1" s="136" t="s">
        <v>135</v>
      </c>
      <c r="B1" s="136"/>
      <c r="C1" s="136"/>
      <c r="D1" s="136"/>
      <c r="E1" s="136"/>
      <c r="F1" s="136"/>
    </row>
    <row r="2" spans="1:6" ht="24" thickBot="1" x14ac:dyDescent="0.25">
      <c r="A2" s="95"/>
      <c r="B2" s="95"/>
      <c r="C2" s="95"/>
      <c r="D2" s="95"/>
      <c r="E2" s="95"/>
      <c r="F2" s="95"/>
    </row>
    <row r="3" spans="1:6" ht="16.5" customHeight="1" x14ac:dyDescent="0.2">
      <c r="A3" s="117" t="s">
        <v>16</v>
      </c>
      <c r="B3" s="119" t="s">
        <v>17</v>
      </c>
      <c r="C3" s="119" t="s">
        <v>18</v>
      </c>
      <c r="D3" s="119" t="s">
        <v>19</v>
      </c>
      <c r="E3" s="119" t="s">
        <v>20</v>
      </c>
      <c r="F3" s="119" t="s">
        <v>133</v>
      </c>
    </row>
    <row r="4" spans="1:6" ht="29.25" customHeight="1" thickBot="1" x14ac:dyDescent="0.25">
      <c r="A4" s="118"/>
      <c r="B4" s="120"/>
      <c r="C4" s="120"/>
      <c r="D4" s="120"/>
      <c r="E4" s="120"/>
      <c r="F4" s="120"/>
    </row>
    <row r="5" spans="1:6" x14ac:dyDescent="0.2">
      <c r="A5" s="2">
        <v>1</v>
      </c>
      <c r="B5" s="5">
        <v>2017</v>
      </c>
      <c r="C5" s="2" t="s">
        <v>99</v>
      </c>
      <c r="D5" s="2" t="s">
        <v>122</v>
      </c>
      <c r="E5" s="2" t="s">
        <v>123</v>
      </c>
      <c r="F5" s="84">
        <v>23431</v>
      </c>
    </row>
    <row r="6" spans="1:6" x14ac:dyDescent="0.2">
      <c r="A6" s="2">
        <v>2</v>
      </c>
      <c r="B6" s="5">
        <v>2017</v>
      </c>
      <c r="C6" s="2" t="s">
        <v>102</v>
      </c>
      <c r="D6" s="2" t="s">
        <v>120</v>
      </c>
      <c r="E6" s="2" t="s">
        <v>124</v>
      </c>
      <c r="F6" s="84">
        <v>19211</v>
      </c>
    </row>
    <row r="7" spans="1:6" x14ac:dyDescent="0.2">
      <c r="A7" s="2">
        <v>3</v>
      </c>
      <c r="B7" s="5">
        <v>2017</v>
      </c>
      <c r="C7" s="2" t="s">
        <v>102</v>
      </c>
      <c r="D7" s="2" t="s">
        <v>125</v>
      </c>
      <c r="E7" s="2" t="s">
        <v>126</v>
      </c>
      <c r="F7" s="84">
        <v>5909</v>
      </c>
    </row>
    <row r="8" spans="1:6" x14ac:dyDescent="0.2">
      <c r="A8" s="2">
        <v>4</v>
      </c>
      <c r="B8" s="5">
        <v>2017</v>
      </c>
      <c r="C8" s="2" t="s">
        <v>102</v>
      </c>
      <c r="D8" s="2" t="s">
        <v>122</v>
      </c>
      <c r="E8" s="2" t="s">
        <v>127</v>
      </c>
      <c r="F8" s="84">
        <v>22333</v>
      </c>
    </row>
    <row r="9" spans="1:6" x14ac:dyDescent="0.2">
      <c r="A9" s="2">
        <v>5</v>
      </c>
      <c r="B9" s="5">
        <v>2017</v>
      </c>
      <c r="C9" s="2" t="s">
        <v>107</v>
      </c>
      <c r="D9" s="2" t="s">
        <v>128</v>
      </c>
      <c r="E9" s="2" t="s">
        <v>101</v>
      </c>
      <c r="F9" s="84">
        <v>343</v>
      </c>
    </row>
    <row r="10" spans="1:6" x14ac:dyDescent="0.2">
      <c r="A10" s="2">
        <v>6</v>
      </c>
      <c r="B10" s="5">
        <v>2017</v>
      </c>
      <c r="C10" s="2" t="s">
        <v>129</v>
      </c>
      <c r="D10" s="2" t="s">
        <v>130</v>
      </c>
      <c r="E10" s="2" t="s">
        <v>131</v>
      </c>
      <c r="F10" s="84">
        <v>7883</v>
      </c>
    </row>
    <row r="11" spans="1:6" x14ac:dyDescent="0.2">
      <c r="A11" s="2">
        <v>7</v>
      </c>
      <c r="B11" s="5">
        <v>2017</v>
      </c>
      <c r="C11" s="2" t="s">
        <v>112</v>
      </c>
      <c r="D11" s="2" t="s">
        <v>103</v>
      </c>
      <c r="E11" s="2" t="s">
        <v>132</v>
      </c>
      <c r="F11" s="84">
        <v>10213</v>
      </c>
    </row>
    <row r="12" spans="1:6" ht="13.5" thickBot="1" x14ac:dyDescent="0.25">
      <c r="A12" s="110" t="s">
        <v>25</v>
      </c>
      <c r="B12" s="111"/>
      <c r="C12" s="111"/>
      <c r="D12" s="111"/>
      <c r="E12" s="111"/>
      <c r="F12" s="90">
        <v>3782.026499999999</v>
      </c>
    </row>
    <row r="13" spans="1:6" ht="15.75" thickBot="1" x14ac:dyDescent="0.3">
      <c r="A13" s="113" t="s">
        <v>26</v>
      </c>
      <c r="B13" s="114"/>
      <c r="C13" s="114"/>
      <c r="D13" s="114"/>
      <c r="E13" s="114"/>
      <c r="F13" s="85">
        <f>SUM(F5:F12)</f>
        <v>93105.026499999993</v>
      </c>
    </row>
    <row r="16" spans="1:6" ht="12.75" customHeight="1" x14ac:dyDescent="0.2">
      <c r="A16" s="81" t="s">
        <v>117</v>
      </c>
      <c r="B16" s="81"/>
      <c r="C16" s="81"/>
      <c r="D16" s="81"/>
      <c r="E16" s="81"/>
    </row>
  </sheetData>
  <mergeCells count="9">
    <mergeCell ref="A12:E12"/>
    <mergeCell ref="A13:E13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37" t="s">
        <v>88</v>
      </c>
      <c r="B3" s="137"/>
      <c r="C3" s="137"/>
      <c r="D3" s="137"/>
      <c r="E3" s="137"/>
      <c r="F3" s="137"/>
      <c r="G3" s="137"/>
    </row>
    <row r="5" spans="1:7" ht="15.75" x14ac:dyDescent="0.25">
      <c r="A5" s="138" t="s">
        <v>90</v>
      </c>
      <c r="B5" s="138"/>
      <c r="C5" s="138"/>
      <c r="D5" s="138"/>
      <c r="E5" s="138"/>
      <c r="F5" s="138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39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40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40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40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40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41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38" t="s">
        <v>89</v>
      </c>
      <c r="B16" s="138"/>
      <c r="C16" s="138"/>
      <c r="D16" s="138"/>
      <c r="E16" s="138"/>
      <c r="F16" s="138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38" t="s">
        <v>90</v>
      </c>
      <c r="B20" s="138"/>
      <c r="C20" s="138"/>
      <c r="D20" s="138"/>
      <c r="E20" s="138"/>
      <c r="F20" s="138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138" t="s">
        <v>89</v>
      </c>
      <c r="B24" s="138"/>
      <c r="C24" s="138"/>
      <c r="D24" s="138"/>
      <c r="E24" s="138"/>
      <c r="F24" s="138"/>
      <c r="G24" s="33">
        <f>G20+C22-D22</f>
        <v>3762.5099999999998</v>
      </c>
    </row>
    <row r="27" spans="1:7" x14ac:dyDescent="0.2">
      <c r="A27" s="98" t="s">
        <v>86</v>
      </c>
      <c r="B27" s="98"/>
      <c r="C27" s="98"/>
      <c r="D27" s="98"/>
      <c r="E27" s="98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43" t="s">
        <v>73</v>
      </c>
      <c r="B2" s="143"/>
      <c r="C2" s="143"/>
      <c r="D2" s="143"/>
      <c r="E2" s="143"/>
      <c r="F2" s="143"/>
      <c r="G2" s="143"/>
      <c r="H2" s="143"/>
    </row>
    <row r="3" spans="1:8" ht="17.25" x14ac:dyDescent="0.3">
      <c r="A3" s="143" t="s">
        <v>83</v>
      </c>
      <c r="B3" s="143"/>
      <c r="C3" s="143"/>
      <c r="D3" s="143"/>
      <c r="E3" s="143"/>
      <c r="F3" s="143"/>
      <c r="G3" s="143"/>
      <c r="H3" s="143"/>
    </row>
    <row r="4" spans="1:8" ht="17.25" x14ac:dyDescent="0.3">
      <c r="A4" s="143" t="s">
        <v>91</v>
      </c>
      <c r="B4" s="143"/>
      <c r="C4" s="143"/>
      <c r="D4" s="143"/>
      <c r="E4" s="143"/>
      <c r="F4" s="143"/>
      <c r="G4" s="143"/>
      <c r="H4" s="143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44" t="s">
        <v>77</v>
      </c>
      <c r="C16" s="145"/>
      <c r="D16" s="145"/>
      <c r="E16" s="145"/>
      <c r="F16" s="145"/>
      <c r="G16" s="146"/>
      <c r="H16" s="51">
        <f>'выборка 15'!AK15+'выборка 15'!AL15</f>
        <v>381.66555</v>
      </c>
    </row>
    <row r="17" spans="1:8" ht="15.75" thickBot="1" x14ac:dyDescent="0.3">
      <c r="A17" s="113" t="s">
        <v>78</v>
      </c>
      <c r="B17" s="114"/>
      <c r="C17" s="114"/>
      <c r="D17" s="52"/>
      <c r="E17" s="52"/>
      <c r="F17" s="52"/>
      <c r="G17" s="52"/>
      <c r="H17" s="53">
        <f>SUM(H7:H16)</f>
        <v>381.66555</v>
      </c>
    </row>
    <row r="18" spans="1:8" x14ac:dyDescent="0.2">
      <c r="A18" s="147"/>
      <c r="B18" s="147"/>
      <c r="C18" s="147"/>
      <c r="D18" s="147"/>
      <c r="E18" s="147"/>
      <c r="F18" s="147"/>
      <c r="G18" s="147"/>
      <c r="H18" s="147"/>
    </row>
    <row r="22" spans="1:8" ht="15" x14ac:dyDescent="0.25">
      <c r="A22" s="142" t="s">
        <v>87</v>
      </c>
      <c r="B22" s="142"/>
      <c r="C22" s="142"/>
      <c r="D22" s="142"/>
      <c r="E22" s="142"/>
      <c r="F22" s="142"/>
      <c r="G22" s="142"/>
      <c r="H22" s="142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по дому ТР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2018-01-30T13:44:00Z</cp:lastPrinted>
  <dcterms:created xsi:type="dcterms:W3CDTF">2015-02-24T21:57:31Z</dcterms:created>
  <dcterms:modified xsi:type="dcterms:W3CDTF">2018-03-26T08:02:17Z</dcterms:modified>
</cp:coreProperties>
</file>