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2" activeTab="2"/>
  </bookViews>
  <sheets>
    <sheet name="выборка 15" sheetId="3" state="hidden" r:id="rId1"/>
    <sheet name="общий отчет по дому за 15 г" sheetId="1" state="hidden" r:id="rId2"/>
    <sheet name="расход по дому ТР 17" sheetId="2" r:id="rId3"/>
    <sheet name="отчет сод. жилья" sheetId="5" state="hidden" r:id="rId4"/>
    <sheet name="расход по дому ТО" sheetId="6" state="hidden" r:id="rId5"/>
  </sheets>
  <calcPr calcId="144525"/>
</workbook>
</file>

<file path=xl/calcChain.xml><?xml version="1.0" encoding="utf-8"?>
<calcChain xmlns="http://schemas.openxmlformats.org/spreadsheetml/2006/main">
  <c r="F16" i="2" l="1"/>
  <c r="D10" i="5" l="1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K15" i="3" s="1"/>
  <c r="AJ3" i="3"/>
  <c r="AL3" i="3" s="1"/>
  <c r="AG3" i="3"/>
  <c r="H3" i="3"/>
  <c r="N3" i="3" s="1"/>
  <c r="E3" i="3"/>
  <c r="AL15" i="3" l="1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G16" i="5" l="1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<sst xmlns="http://schemas.openxmlformats.org/spreadsheetml/2006/main" count="147" uniqueCount="116">
  <si>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</si>
  <si>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</si>
  <si>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</si>
  <si>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</si>
  <si>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</si>
  <si>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</si>
  <si>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</si>
  <si>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</si>
  <si>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</si>
  <si>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</si>
  <si>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</si>
  <si>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</si>
  <si>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</si>
  <si>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</si>
  <si>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</si>
  <si>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</si>
  <si>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</si>
  <si>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</si>
  <si>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</si>
  <si>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</si>
  <si>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</si>
  <si>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</si>
  <si>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</si>
  <si>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</si>
  <si>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</si>
  <si>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</si>
  <si>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</si>
  <si>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</si>
  <si>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</si>
  <si>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</si>
  <si>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</si>
  <si>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</si>
  <si>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</si>
  <si>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</si>
  <si>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</si>
  <si>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</si>
  <si>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</si>
  <si>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</si>
  <si>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</si>
  <si>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</si>
  <si>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</si>
  <si>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</si>
  <si>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</si>
  <si>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</si>
  <si>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</si>
  <si>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</si>
  <si>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</si>
  <si>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</si>
  <si>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</si>
  <si>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</si>
  <si>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</si>
  <si>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</si>
  <si>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</si>
  <si>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</si>
  <si>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</si>
  <si>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</si>
  <si>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</si>
  <si>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</si>
  <si>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</si>
  <si>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</si>
  <si>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</si>
  <si>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</si>
  <si>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</si>
  <si>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</si>
  <si>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</si>
  <si>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</si>
  <si>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</si>
  <si>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</si>
  <si>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</si>
  <si>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</si>
  <si>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</si>
  <si>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</si>
  <si>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</si>
  <si>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</si>
  <si>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</si>
  <si>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</si>
  <si>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</si>
  <si>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</si>
  <si>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</si>
  <si>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</si>
  <si>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</si>
  <si>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</si>
  <si>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</si>
  <si>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</si>
  <si>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</si>
  <si>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</si>
  <si>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</si>
  <si>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</si>
  <si>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</si>
  <si>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</si>
  <si>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ООО У0 "ТаганСервис"</t>
  </si>
  <si>
    <t>январь</t>
  </si>
  <si>
    <t>кв. 1-5-9-13-17</t>
  </si>
  <si>
    <t>Смена труб ЦО D 25</t>
  </si>
  <si>
    <t>Изготовление и доставка пескосоляной смеси</t>
  </si>
  <si>
    <t>февраль</t>
  </si>
  <si>
    <t>Ремонт кровли</t>
  </si>
  <si>
    <t>кв. 5-9</t>
  </si>
  <si>
    <t>Смена труб КНС D 110</t>
  </si>
  <si>
    <t>Смена труб ЦО D 25,32</t>
  </si>
  <si>
    <t>МКД</t>
  </si>
  <si>
    <t>Обследование техсостояния</t>
  </si>
  <si>
    <t>апрель</t>
  </si>
  <si>
    <t>кв. 27</t>
  </si>
  <si>
    <t>Ремонт ЩЭ</t>
  </si>
  <si>
    <t>май</t>
  </si>
  <si>
    <t>Покос травы</t>
  </si>
  <si>
    <t>Теплотехнический расчет т/э</t>
  </si>
  <si>
    <t xml:space="preserve">Информация о выполненных работах по статье "Содержание и Ремонт жилья" по адресу Б. Бульварная, 8-1  за период 01.01.2017 г по 31.07.2017г. </t>
  </si>
  <si>
    <t>июль</t>
  </si>
  <si>
    <t>подъезд 1</t>
  </si>
  <si>
    <t>Провод в канале, ремонт ЩЭ, установка выключателя</t>
  </si>
  <si>
    <t>1 компл</t>
  </si>
  <si>
    <t>кв. 5</t>
  </si>
  <si>
    <t>Трубопечные работы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</si>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</sst>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1" fillId="0" borderId="3" xfId="0" applyFont="1" applyBorder="1"/>
    <xf numFmtId="0" fontId="1" fillId="0" borderId="1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2" borderId="3" xfId="0" applyFill="1" applyBorder="1"/>
    <xf numFmtId="0" fontId="0" fillId="2" borderId="9" xfId="0" applyFill="1" applyBorder="1"/>
    <xf numFmtId="2" fontId="0" fillId="2" borderId="20" xfId="0" applyNumberFormat="1" applyFill="1" applyBorder="1"/>
    <xf numFmtId="2" fontId="0" fillId="2" borderId="10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6" fillId="0" borderId="9" xfId="0" applyFont="1" applyBorder="1" applyAlignment="1">
      <alignment wrapText="1"/>
    </xf>
    <xf numFmtId="0" fontId="4" fillId="0" borderId="18" xfId="0" applyFont="1" applyBorder="1"/>
    <xf numFmtId="0" fontId="4" fillId="0" borderId="9" xfId="0" applyFont="1" applyBorder="1"/>
    <xf numFmtId="2" fontId="4" fillId="0" borderId="9" xfId="0" applyNumberFormat="1" applyFont="1" applyBorder="1"/>
    <xf numFmtId="2" fontId="4" fillId="0" borderId="0" xfId="0" applyNumberFormat="1" applyFont="1"/>
    <xf numFmtId="0" fontId="6" fillId="0" borderId="13" xfId="0" applyFont="1" applyBorder="1" applyAlignment="1">
      <alignment wrapText="1"/>
    </xf>
    <xf numFmtId="0" fontId="6" fillId="0" borderId="22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4" fillId="0" borderId="7" xfId="0" applyNumberFormat="1" applyFont="1" applyBorder="1" applyAlignment="1"/>
    <xf numFmtId="164" fontId="4" fillId="0" borderId="11" xfId="0" applyNumberFormat="1" applyFont="1" applyBorder="1" applyAlignment="1"/>
    <xf numFmtId="2" fontId="0" fillId="2" borderId="3" xfId="0" applyNumberFormat="1" applyFill="1" applyBorder="1"/>
    <xf numFmtId="2" fontId="4" fillId="0" borderId="19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8" xfId="0" applyFont="1" applyFill="1" applyBorder="1" applyAlignment="1">
      <alignment wrapText="1"/>
    </xf>
    <xf numFmtId="2" fontId="0" fillId="2" borderId="9" xfId="0" applyNumberFormat="1" applyFill="1" applyBorder="1" applyAlignment="1">
      <alignment vertical="center"/>
    </xf>
    <xf numFmtId="2" fontId="0" fillId="2" borderId="19" xfId="0" applyNumberFormat="1" applyFill="1" applyBorder="1" applyAlignment="1">
      <alignment horizontal="center" vertical="center"/>
    </xf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2" fontId="1" fillId="0" borderId="15" xfId="0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5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left" vertical="center"/>
    </xf>
    <xf numFmtId="0" fontId="4" fillId="0" borderId="37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2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25</v>
      </c>
      <c r="B2" s="14" t="s">
        <v>26</v>
      </c>
      <c r="C2" s="14" t="s">
        <v>27</v>
      </c>
      <c r="D2" s="14" t="s">
        <v>29</v>
      </c>
      <c r="E2" s="17" t="s">
        <v>36</v>
      </c>
      <c r="F2" s="14" t="s">
        <v>28</v>
      </c>
      <c r="G2" s="14" t="s">
        <v>30</v>
      </c>
      <c r="H2" s="17" t="s">
        <v>37</v>
      </c>
      <c r="I2" s="14" t="s">
        <v>31</v>
      </c>
      <c r="J2" s="14" t="s">
        <v>32</v>
      </c>
      <c r="K2" s="14" t="s">
        <v>54</v>
      </c>
      <c r="L2" s="14" t="s">
        <v>33</v>
      </c>
      <c r="M2" s="17" t="s">
        <v>34</v>
      </c>
      <c r="N2" s="17" t="s">
        <v>35</v>
      </c>
      <c r="O2" s="15" t="s">
        <v>38</v>
      </c>
      <c r="P2" s="15" t="s">
        <v>39</v>
      </c>
      <c r="Q2" s="15" t="s">
        <v>40</v>
      </c>
      <c r="R2" s="15" t="s">
        <v>41</v>
      </c>
      <c r="S2" s="15" t="s">
        <v>42</v>
      </c>
      <c r="T2" s="15" t="s">
        <v>43</v>
      </c>
      <c r="U2" s="15" t="s">
        <v>44</v>
      </c>
      <c r="V2" s="15" t="s">
        <v>45</v>
      </c>
      <c r="W2" s="15" t="s">
        <v>46</v>
      </c>
      <c r="X2" s="15" t="s">
        <v>47</v>
      </c>
      <c r="Y2" s="15" t="s">
        <v>48</v>
      </c>
      <c r="Z2" s="15" t="s">
        <v>49</v>
      </c>
      <c r="AA2" s="15" t="s">
        <v>50</v>
      </c>
      <c r="AB2" s="15" t="s">
        <v>51</v>
      </c>
      <c r="AC2" s="15" t="s">
        <v>52</v>
      </c>
      <c r="AD2" s="16" t="s">
        <v>53</v>
      </c>
      <c r="AE2" s="14" t="s">
        <v>56</v>
      </c>
      <c r="AF2" s="14" t="s">
        <v>29</v>
      </c>
      <c r="AG2" s="17" t="s">
        <v>36</v>
      </c>
      <c r="AH2" s="14" t="s">
        <v>57</v>
      </c>
      <c r="AI2" s="14" t="s">
        <v>30</v>
      </c>
      <c r="AJ2" s="17" t="s">
        <v>37</v>
      </c>
      <c r="AK2" s="17" t="s">
        <v>76</v>
      </c>
      <c r="AL2" s="17" t="s">
        <v>35</v>
      </c>
    </row>
    <row r="3" spans="1:38" x14ac:dyDescent="0.2">
      <c r="A3" s="12" t="s">
        <v>79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1">
        <f>AB3*1.5%</f>
        <v>0</v>
      </c>
      <c r="AL3" s="20">
        <f>AJ3*1.5%</f>
        <v>0</v>
      </c>
    </row>
    <row r="4" spans="1:38" x14ac:dyDescent="0.2">
      <c r="A4" s="12" t="s">
        <v>79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1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79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1">
        <f t="shared" si="6"/>
        <v>0</v>
      </c>
      <c r="AL5" s="20">
        <f t="shared" si="7"/>
        <v>0</v>
      </c>
    </row>
    <row r="6" spans="1:38" x14ac:dyDescent="0.2">
      <c r="A6" s="12" t="s">
        <v>79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1">
        <f t="shared" si="6"/>
        <v>0</v>
      </c>
      <c r="AL6" s="20">
        <f t="shared" si="7"/>
        <v>0</v>
      </c>
    </row>
    <row r="7" spans="1:38" x14ac:dyDescent="0.2">
      <c r="A7" s="12" t="s">
        <v>79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1">
        <f t="shared" si="6"/>
        <v>0</v>
      </c>
      <c r="AL7" s="20">
        <f t="shared" si="7"/>
        <v>0</v>
      </c>
    </row>
    <row r="8" spans="1:38" x14ac:dyDescent="0.2">
      <c r="A8" s="12" t="s">
        <v>79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1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79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1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79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1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79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1">
        <f t="shared" si="6"/>
        <v>0</v>
      </c>
      <c r="AL11" s="20">
        <f t="shared" si="7"/>
        <v>0</v>
      </c>
    </row>
    <row r="12" spans="1:38" x14ac:dyDescent="0.2">
      <c r="A12" s="12" t="s">
        <v>79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1">
        <f t="shared" si="6"/>
        <v>0</v>
      </c>
      <c r="AL12" s="20">
        <f t="shared" si="7"/>
        <v>0</v>
      </c>
    </row>
    <row r="13" spans="1:38" x14ac:dyDescent="0.2">
      <c r="A13" s="12" t="s">
        <v>79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1">
        <f t="shared" si="6"/>
        <v>0</v>
      </c>
      <c r="AL13" s="20">
        <f t="shared" si="7"/>
        <v>0</v>
      </c>
    </row>
    <row r="14" spans="1:38" ht="13.5" thickBot="1" x14ac:dyDescent="0.25">
      <c r="A14" s="12" t="s">
        <v>79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1">
        <f t="shared" si="6"/>
        <v>0</v>
      </c>
      <c r="AL14" s="20">
        <f t="shared" si="7"/>
        <v>0</v>
      </c>
    </row>
    <row r="15" spans="1:38" ht="13.5" thickBot="1" x14ac:dyDescent="0.25">
      <c r="A15" s="10" t="s">
        <v>24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0" t="s">
        <v>13</v>
      </c>
      <c r="C2" s="80"/>
      <c r="D2" s="80"/>
      <c r="E2" s="80"/>
      <c r="F2" s="80"/>
    </row>
    <row r="3" spans="2:9" ht="26.25" customHeight="1" x14ac:dyDescent="0.35">
      <c r="B3" s="79" t="s">
        <v>89</v>
      </c>
      <c r="C3" s="79"/>
      <c r="D3" s="79"/>
      <c r="E3" s="79"/>
      <c r="F3" s="79"/>
      <c r="G3" s="1"/>
      <c r="H3" s="1"/>
      <c r="I3" s="1"/>
    </row>
    <row r="4" spans="2:9" ht="30" customHeight="1" thickBot="1" x14ac:dyDescent="0.25">
      <c r="B4" s="79"/>
      <c r="C4" s="79"/>
      <c r="D4" s="79"/>
      <c r="E4" s="79"/>
      <c r="F4" s="79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3" t="s">
        <v>1</v>
      </c>
      <c r="C6" s="54" t="e">
        <f>#REF!</f>
        <v>#REF!</v>
      </c>
      <c r="D6" s="54" t="e">
        <f>#REF!</f>
        <v>#REF!</v>
      </c>
      <c r="E6" s="54" t="e">
        <f>#REF!</f>
        <v>#REF!</v>
      </c>
      <c r="F6" s="67" t="e">
        <f>#REF!</f>
        <v>#REF!</v>
      </c>
    </row>
    <row r="7" spans="2:9" x14ac:dyDescent="0.2">
      <c r="B7" s="55" t="s">
        <v>55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68">
        <f>'отчет сод. жилья'!G16</f>
        <v>53655.632449999997</v>
      </c>
    </row>
    <row r="8" spans="2:9" ht="25.5" x14ac:dyDescent="0.2">
      <c r="B8" s="56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69">
        <f>'отчет сод. жилья'!G24</f>
        <v>3762.5099999999998</v>
      </c>
    </row>
    <row r="9" spans="2:9" ht="27.75" customHeight="1" x14ac:dyDescent="0.2">
      <c r="B9" s="56" t="s">
        <v>3</v>
      </c>
      <c r="C9" s="2">
        <v>0</v>
      </c>
      <c r="D9" s="2">
        <v>0</v>
      </c>
      <c r="E9" s="2">
        <v>0</v>
      </c>
      <c r="F9" s="57">
        <v>0</v>
      </c>
    </row>
    <row r="10" spans="2:9" x14ac:dyDescent="0.2">
      <c r="B10" s="56" t="s">
        <v>4</v>
      </c>
      <c r="C10" s="2">
        <v>0</v>
      </c>
      <c r="D10" s="2">
        <v>0</v>
      </c>
      <c r="E10" s="2">
        <v>0</v>
      </c>
      <c r="F10" s="57">
        <v>0</v>
      </c>
    </row>
    <row r="11" spans="2:9" ht="25.5" x14ac:dyDescent="0.2">
      <c r="B11" s="56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57">
        <v>0</v>
      </c>
    </row>
    <row r="12" spans="2:9" x14ac:dyDescent="0.2">
      <c r="B12" s="56" t="s">
        <v>6</v>
      </c>
      <c r="C12" s="2">
        <v>0</v>
      </c>
      <c r="D12" s="2">
        <v>0</v>
      </c>
      <c r="E12" s="2">
        <v>0</v>
      </c>
      <c r="F12" s="57">
        <v>0</v>
      </c>
    </row>
    <row r="13" spans="2:9" x14ac:dyDescent="0.2">
      <c r="B13" s="56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57">
        <v>0</v>
      </c>
    </row>
    <row r="14" spans="2:9" ht="25.5" x14ac:dyDescent="0.2">
      <c r="B14" s="56" t="s">
        <v>8</v>
      </c>
      <c r="C14" s="2">
        <v>0</v>
      </c>
      <c r="D14" s="2">
        <v>0</v>
      </c>
      <c r="E14" s="2">
        <v>0</v>
      </c>
      <c r="F14" s="57">
        <v>0</v>
      </c>
    </row>
    <row r="15" spans="2:9" ht="25.5" x14ac:dyDescent="0.2">
      <c r="B15" s="56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57">
        <f>D15</f>
        <v>1157.69</v>
      </c>
    </row>
    <row r="16" spans="2:9" ht="26.25" thickBot="1" x14ac:dyDescent="0.25">
      <c r="B16" s="58" t="s">
        <v>10</v>
      </c>
      <c r="C16" s="59">
        <f>'выборка 15'!AC15</f>
        <v>12001.52</v>
      </c>
      <c r="D16" s="59">
        <f>'выборка 15'!AD15</f>
        <v>7555.7199999999993</v>
      </c>
      <c r="E16" s="59">
        <v>802.73</v>
      </c>
      <c r="F16" s="60">
        <v>0</v>
      </c>
    </row>
    <row r="17" spans="2:6" x14ac:dyDescent="0.2">
      <c r="B17" s="70"/>
      <c r="C17" s="71"/>
      <c r="D17" s="71"/>
      <c r="E17" s="71"/>
      <c r="F17" s="71"/>
    </row>
    <row r="18" spans="2:6" x14ac:dyDescent="0.2">
      <c r="B18" s="70"/>
      <c r="C18" s="71"/>
      <c r="D18" s="71"/>
      <c r="E18" s="71"/>
      <c r="F18" s="71"/>
    </row>
    <row r="19" spans="2:6" x14ac:dyDescent="0.2">
      <c r="B19" t="s">
        <v>81</v>
      </c>
      <c r="F19" t="s">
        <v>82</v>
      </c>
    </row>
    <row r="20" spans="2:6" ht="19.5" customHeight="1" x14ac:dyDescent="0.2">
      <c r="B20" s="81"/>
      <c r="C20" s="81"/>
      <c r="D20" s="81"/>
      <c r="E20" s="81"/>
      <c r="F20" s="81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A16" sqref="A16:E16"/>
    </sheetView>
  </sheetViews>
  <sheetFormatPr defaultRowHeight="12.75" x14ac:dyDescent="0.2"/>
  <cols>
    <col min="1" max="1" width="4.5703125" customWidth="1"/>
    <col min="3" max="3" width="27.28515625" customWidth="1"/>
    <col min="4" max="4" width="36.42578125" style="77" customWidth="1"/>
    <col min="5" max="5" width="23.85546875" customWidth="1"/>
    <col min="6" max="6" width="11.28515625" customWidth="1"/>
  </cols>
  <sheetData>
    <row r="1" spans="1:6" ht="93.75" customHeight="1" thickBot="1" x14ac:dyDescent="0.4">
      <c r="A1" s="85" t="s">
        <v>108</v>
      </c>
      <c r="B1" s="85"/>
      <c r="C1" s="85"/>
      <c r="D1" s="85"/>
      <c r="E1" s="85"/>
      <c r="F1" s="85"/>
    </row>
    <row r="2" spans="1:6" ht="16.5" customHeight="1" x14ac:dyDescent="0.2">
      <c r="A2" s="86" t="s">
        <v>16</v>
      </c>
      <c r="B2" s="88" t="s">
        <v>18</v>
      </c>
      <c r="C2" s="88" t="s">
        <v>19</v>
      </c>
      <c r="D2" s="88" t="s">
        <v>20</v>
      </c>
      <c r="E2" s="88" t="s">
        <v>21</v>
      </c>
      <c r="F2" s="88" t="s">
        <v>22</v>
      </c>
    </row>
    <row r="3" spans="1:6" ht="29.25" customHeight="1" thickBot="1" x14ac:dyDescent="0.25">
      <c r="A3" s="87"/>
      <c r="B3" s="89"/>
      <c r="C3" s="89"/>
      <c r="D3" s="89"/>
      <c r="E3" s="89"/>
      <c r="F3" s="89"/>
    </row>
    <row r="4" spans="1:6" x14ac:dyDescent="0.2">
      <c r="A4" s="5">
        <v>1</v>
      </c>
      <c r="B4" s="5" t="s">
        <v>91</v>
      </c>
      <c r="C4" s="5" t="s">
        <v>92</v>
      </c>
      <c r="D4" s="23" t="s">
        <v>93</v>
      </c>
      <c r="E4" s="23">
        <v>30</v>
      </c>
      <c r="F4" s="5">
        <v>23431</v>
      </c>
    </row>
    <row r="5" spans="1:6" ht="25.5" x14ac:dyDescent="0.2">
      <c r="A5" s="2">
        <v>2</v>
      </c>
      <c r="B5" s="2" t="s">
        <v>91</v>
      </c>
      <c r="C5" s="2"/>
      <c r="D5" s="72" t="s">
        <v>94</v>
      </c>
      <c r="E5" s="2">
        <v>106.5</v>
      </c>
      <c r="F5" s="2">
        <v>1575</v>
      </c>
    </row>
    <row r="6" spans="1:6" x14ac:dyDescent="0.2">
      <c r="A6" s="5">
        <v>3</v>
      </c>
      <c r="B6" s="2" t="s">
        <v>95</v>
      </c>
      <c r="C6" s="2"/>
      <c r="D6" s="72" t="s">
        <v>96</v>
      </c>
      <c r="E6" s="2">
        <v>40</v>
      </c>
      <c r="F6" s="2">
        <v>19211</v>
      </c>
    </row>
    <row r="7" spans="1:6" x14ac:dyDescent="0.2">
      <c r="A7" s="2">
        <v>4</v>
      </c>
      <c r="B7" s="2" t="s">
        <v>95</v>
      </c>
      <c r="C7" s="2" t="s">
        <v>97</v>
      </c>
      <c r="D7" s="72" t="s">
        <v>98</v>
      </c>
      <c r="E7" s="2">
        <v>5.5</v>
      </c>
      <c r="F7" s="2">
        <v>5909</v>
      </c>
    </row>
    <row r="8" spans="1:6" x14ac:dyDescent="0.2">
      <c r="A8" s="5">
        <v>5</v>
      </c>
      <c r="B8" s="2" t="s">
        <v>95</v>
      </c>
      <c r="C8" s="2" t="s">
        <v>92</v>
      </c>
      <c r="D8" s="72" t="s">
        <v>99</v>
      </c>
      <c r="E8" s="2">
        <v>36</v>
      </c>
      <c r="F8" s="2">
        <v>22333</v>
      </c>
    </row>
    <row r="9" spans="1:6" x14ac:dyDescent="0.2">
      <c r="A9" s="2">
        <v>6</v>
      </c>
      <c r="B9" s="2" t="s">
        <v>95</v>
      </c>
      <c r="C9" s="2" t="s">
        <v>100</v>
      </c>
      <c r="D9" s="72" t="s">
        <v>101</v>
      </c>
      <c r="E9" s="2"/>
      <c r="F9" s="2">
        <v>808</v>
      </c>
    </row>
    <row r="10" spans="1:6" x14ac:dyDescent="0.2">
      <c r="A10" s="5">
        <v>7</v>
      </c>
      <c r="B10" s="2" t="s">
        <v>95</v>
      </c>
      <c r="C10" s="2"/>
      <c r="D10" s="72" t="s">
        <v>107</v>
      </c>
      <c r="E10" s="2"/>
      <c r="F10" s="2">
        <v>5100.6400000000003</v>
      </c>
    </row>
    <row r="11" spans="1:6" x14ac:dyDescent="0.2">
      <c r="A11" s="2">
        <v>8</v>
      </c>
      <c r="B11" s="75" t="s">
        <v>102</v>
      </c>
      <c r="C11" s="75" t="s">
        <v>100</v>
      </c>
      <c r="D11" s="72" t="s">
        <v>101</v>
      </c>
      <c r="E11" s="2"/>
      <c r="F11" s="2">
        <v>539</v>
      </c>
    </row>
    <row r="12" spans="1:6" x14ac:dyDescent="0.2">
      <c r="A12" s="5">
        <v>9</v>
      </c>
      <c r="B12" s="75" t="s">
        <v>102</v>
      </c>
      <c r="C12" s="75" t="s">
        <v>103</v>
      </c>
      <c r="D12" s="76" t="s">
        <v>104</v>
      </c>
      <c r="E12" s="2">
        <v>1</v>
      </c>
      <c r="F12" s="2">
        <v>343</v>
      </c>
    </row>
    <row r="13" spans="1:6" x14ac:dyDescent="0.2">
      <c r="A13" s="2">
        <v>10</v>
      </c>
      <c r="B13" s="75" t="s">
        <v>105</v>
      </c>
      <c r="C13" s="75"/>
      <c r="D13" s="76" t="s">
        <v>106</v>
      </c>
      <c r="E13" s="2">
        <v>300</v>
      </c>
      <c r="F13" s="2">
        <v>1053</v>
      </c>
    </row>
    <row r="14" spans="1:6" x14ac:dyDescent="0.2">
      <c r="A14" s="2">
        <v>11</v>
      </c>
      <c r="B14" s="75" t="s">
        <v>115</v>
      </c>
      <c r="C14" s="75" t="s">
        <v>113</v>
      </c>
      <c r="D14" s="76" t="s">
        <v>114</v>
      </c>
      <c r="E14" s="2">
        <v>1</v>
      </c>
      <c r="F14" s="2">
        <v>7594</v>
      </c>
    </row>
    <row r="15" spans="1:6" ht="25.5" x14ac:dyDescent="0.2">
      <c r="A15" s="2">
        <v>12</v>
      </c>
      <c r="B15" s="75" t="s">
        <v>109</v>
      </c>
      <c r="C15" s="75" t="s">
        <v>110</v>
      </c>
      <c r="D15" s="76" t="s">
        <v>111</v>
      </c>
      <c r="E15" s="2" t="s">
        <v>112</v>
      </c>
      <c r="F15" s="2">
        <v>10213</v>
      </c>
    </row>
    <row r="16" spans="1:6" ht="15.75" thickBot="1" x14ac:dyDescent="0.3">
      <c r="A16" s="82" t="s">
        <v>24</v>
      </c>
      <c r="B16" s="83"/>
      <c r="C16" s="83"/>
      <c r="D16" s="83"/>
      <c r="E16" s="84"/>
      <c r="F16" s="74">
        <f>SUM(F4:F15)</f>
        <v>98109.64</v>
      </c>
    </row>
    <row r="19" spans="1:4" ht="12.75" customHeight="1" x14ac:dyDescent="0.2">
      <c r="A19" s="73" t="s">
        <v>90</v>
      </c>
      <c r="B19" s="73"/>
      <c r="C19" s="73"/>
      <c r="D19" s="78"/>
    </row>
  </sheetData>
  <mergeCells count="8">
    <mergeCell ref="A16:E16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90" t="s">
        <v>85</v>
      </c>
      <c r="B3" s="90"/>
      <c r="C3" s="90"/>
      <c r="D3" s="90"/>
      <c r="E3" s="90"/>
      <c r="F3" s="90"/>
      <c r="G3" s="90"/>
    </row>
    <row r="5" spans="1:7" ht="15.75" x14ac:dyDescent="0.25">
      <c r="A5" s="91" t="s">
        <v>87</v>
      </c>
      <c r="B5" s="91"/>
      <c r="C5" s="91"/>
      <c r="D5" s="91"/>
      <c r="E5" s="91"/>
      <c r="F5" s="91"/>
      <c r="G5" s="24">
        <v>36816.949999999997</v>
      </c>
    </row>
    <row r="6" spans="1:7" ht="13.5" thickBot="1" x14ac:dyDescent="0.25"/>
    <row r="7" spans="1:7" ht="63.75" thickBot="1" x14ac:dyDescent="0.3">
      <c r="A7" s="25"/>
      <c r="B7" s="26" t="s">
        <v>58</v>
      </c>
      <c r="C7" s="26" t="s">
        <v>59</v>
      </c>
      <c r="D7" s="31" t="s">
        <v>60</v>
      </c>
      <c r="E7" s="26" t="s">
        <v>61</v>
      </c>
      <c r="F7" s="26" t="s">
        <v>62</v>
      </c>
      <c r="G7" s="32" t="s">
        <v>63</v>
      </c>
    </row>
    <row r="8" spans="1:7" ht="15" customHeight="1" x14ac:dyDescent="0.2">
      <c r="A8" s="4" t="s">
        <v>64</v>
      </c>
      <c r="B8" s="5">
        <f>'выборка 15'!AG15</f>
        <v>40454.229999999996</v>
      </c>
      <c r="C8" s="5">
        <f>'выборка 15'!AJ15</f>
        <v>24286.68</v>
      </c>
      <c r="D8" s="33">
        <f>'расход по дому ТО'!H17</f>
        <v>381.66555</v>
      </c>
      <c r="E8" s="5">
        <v>389.47</v>
      </c>
      <c r="F8" s="5"/>
      <c r="G8" s="92">
        <f>C14-D14</f>
        <v>16838.68245</v>
      </c>
    </row>
    <row r="9" spans="1:7" ht="33" customHeight="1" x14ac:dyDescent="0.2">
      <c r="A9" s="3" t="s">
        <v>65</v>
      </c>
      <c r="B9" s="2">
        <v>0</v>
      </c>
      <c r="C9" s="2">
        <v>0</v>
      </c>
      <c r="D9" s="33">
        <f>('выборка 15'!B3*1.74)*2</f>
        <v>6505.5120000000006</v>
      </c>
      <c r="E9" s="2"/>
      <c r="F9" s="2"/>
      <c r="G9" s="93"/>
    </row>
    <row r="10" spans="1:7" ht="31.5" customHeight="1" x14ac:dyDescent="0.2">
      <c r="A10" s="3" t="s">
        <v>66</v>
      </c>
      <c r="B10" s="2"/>
      <c r="C10" s="2"/>
      <c r="D10" s="33">
        <f>('выборка 15'!B4*0.15)*2</f>
        <v>560.82000000000005</v>
      </c>
      <c r="E10" s="2"/>
      <c r="F10" s="2"/>
      <c r="G10" s="93"/>
    </row>
    <row r="11" spans="1:7" ht="15" customHeight="1" x14ac:dyDescent="0.2">
      <c r="A11" s="4" t="s">
        <v>67</v>
      </c>
      <c r="B11" s="2">
        <v>0</v>
      </c>
      <c r="C11" s="2">
        <v>0</v>
      </c>
      <c r="D11" s="33"/>
      <c r="E11" s="2"/>
      <c r="F11" s="2"/>
      <c r="G11" s="93"/>
    </row>
    <row r="12" spans="1:7" ht="26.25" customHeight="1" x14ac:dyDescent="0.2">
      <c r="A12" s="3" t="s">
        <v>68</v>
      </c>
      <c r="B12" s="2">
        <v>0</v>
      </c>
      <c r="C12" s="2">
        <v>0</v>
      </c>
      <c r="D12" s="33"/>
      <c r="E12" s="2"/>
      <c r="F12" s="2"/>
      <c r="G12" s="93"/>
    </row>
    <row r="13" spans="1:7" ht="34.5" customHeight="1" thickBot="1" x14ac:dyDescent="0.25">
      <c r="A13" s="34" t="s">
        <v>69</v>
      </c>
      <c r="B13" s="8">
        <v>0</v>
      </c>
      <c r="C13" s="8">
        <v>0</v>
      </c>
      <c r="D13" s="63"/>
      <c r="E13" s="8"/>
      <c r="F13" s="8"/>
      <c r="G13" s="94"/>
    </row>
    <row r="14" spans="1:7" ht="15" customHeight="1" thickBot="1" x14ac:dyDescent="0.3">
      <c r="A14" s="27" t="s">
        <v>77</v>
      </c>
      <c r="B14" s="28">
        <f t="shared" ref="B14:C14" si="0">SUM(B8:B13)</f>
        <v>40454.229999999996</v>
      </c>
      <c r="C14" s="28">
        <f t="shared" si="0"/>
        <v>24286.68</v>
      </c>
      <c r="D14" s="29">
        <f>SUM(D8:D13)</f>
        <v>7447.99755</v>
      </c>
      <c r="E14" s="28">
        <f>SUM(E8:E13)</f>
        <v>389.47</v>
      </c>
      <c r="F14" s="28"/>
      <c r="G14" s="52">
        <f>SUM(G8)</f>
        <v>16838.68245</v>
      </c>
    </row>
    <row r="15" spans="1:7" ht="15" customHeight="1" x14ac:dyDescent="0.25">
      <c r="A15" s="61"/>
      <c r="B15" s="61"/>
      <c r="C15" s="61"/>
      <c r="D15" s="62"/>
      <c r="E15" s="61"/>
      <c r="F15" s="61"/>
      <c r="G15" s="62"/>
    </row>
    <row r="16" spans="1:7" ht="15.75" x14ac:dyDescent="0.25">
      <c r="A16" s="91" t="s">
        <v>86</v>
      </c>
      <c r="B16" s="91"/>
      <c r="C16" s="91"/>
      <c r="D16" s="91"/>
      <c r="E16" s="91"/>
      <c r="F16" s="91"/>
      <c r="G16" s="30">
        <f>G5+C14-D14</f>
        <v>53655.632449999997</v>
      </c>
    </row>
    <row r="17" spans="1:7" ht="15" customHeight="1" x14ac:dyDescent="0.25">
      <c r="A17" s="61"/>
      <c r="B17" s="61"/>
      <c r="C17" s="61"/>
      <c r="D17" s="62"/>
      <c r="E17" s="61"/>
      <c r="F17" s="61"/>
      <c r="G17" s="62"/>
    </row>
    <row r="18" spans="1:7" ht="15" customHeight="1" x14ac:dyDescent="0.25">
      <c r="A18" s="61"/>
      <c r="B18" s="61"/>
      <c r="C18" s="61"/>
      <c r="D18" s="62"/>
      <c r="E18" s="61"/>
      <c r="F18" s="61"/>
      <c r="G18" s="62"/>
    </row>
    <row r="19" spans="1:7" ht="15" customHeight="1" x14ac:dyDescent="0.25">
      <c r="A19" s="61"/>
      <c r="B19" s="61"/>
      <c r="C19" s="61"/>
      <c r="D19" s="62"/>
      <c r="E19" s="61"/>
      <c r="F19" s="61"/>
      <c r="G19" s="62"/>
    </row>
    <row r="20" spans="1:7" ht="15.75" x14ac:dyDescent="0.25">
      <c r="A20" s="91" t="s">
        <v>87</v>
      </c>
      <c r="B20" s="91"/>
      <c r="C20" s="91"/>
      <c r="D20" s="91"/>
      <c r="E20" s="91"/>
      <c r="F20" s="91"/>
      <c r="G20" s="30">
        <v>1695.54</v>
      </c>
    </row>
    <row r="21" spans="1:7" ht="15" customHeight="1" thickBot="1" x14ac:dyDescent="0.3">
      <c r="A21" s="61"/>
      <c r="B21" s="61"/>
      <c r="C21" s="61"/>
      <c r="D21" s="62"/>
      <c r="E21" s="61"/>
      <c r="F21" s="61"/>
      <c r="G21" s="62"/>
    </row>
    <row r="22" spans="1:7" ht="15" customHeight="1" thickBot="1" x14ac:dyDescent="0.25">
      <c r="A22" s="64" t="s">
        <v>78</v>
      </c>
      <c r="B22" s="19">
        <f>'выборка 15'!O15</f>
        <v>3290.1400000000003</v>
      </c>
      <c r="C22" s="19">
        <f>'выборка 15'!P15</f>
        <v>2066.9699999999998</v>
      </c>
      <c r="D22" s="65">
        <v>0</v>
      </c>
      <c r="E22" s="19">
        <v>227.41</v>
      </c>
      <c r="F22" s="19">
        <v>0</v>
      </c>
      <c r="G22" s="66">
        <f>C22-D22</f>
        <v>2066.9699999999998</v>
      </c>
    </row>
    <row r="23" spans="1:7" x14ac:dyDescent="0.2">
      <c r="G23" s="35"/>
    </row>
    <row r="24" spans="1:7" ht="15.75" x14ac:dyDescent="0.25">
      <c r="A24" s="91" t="s">
        <v>86</v>
      </c>
      <c r="B24" s="91"/>
      <c r="C24" s="91"/>
      <c r="D24" s="91"/>
      <c r="E24" s="91"/>
      <c r="F24" s="91"/>
      <c r="G24" s="30">
        <f>G20+C22-D22</f>
        <v>3762.5099999999998</v>
      </c>
    </row>
    <row r="27" spans="1:7" x14ac:dyDescent="0.2">
      <c r="A27" s="81" t="s">
        <v>83</v>
      </c>
      <c r="B27" s="81"/>
      <c r="C27" s="81"/>
      <c r="D27" s="81"/>
      <c r="E27" s="81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96" t="s">
        <v>70</v>
      </c>
      <c r="B2" s="96"/>
      <c r="C2" s="96"/>
      <c r="D2" s="96"/>
      <c r="E2" s="96"/>
      <c r="F2" s="96"/>
      <c r="G2" s="96"/>
      <c r="H2" s="96"/>
    </row>
    <row r="3" spans="1:8" ht="17.25" x14ac:dyDescent="0.3">
      <c r="A3" s="96" t="s">
        <v>80</v>
      </c>
      <c r="B3" s="96"/>
      <c r="C3" s="96"/>
      <c r="D3" s="96"/>
      <c r="E3" s="96"/>
      <c r="F3" s="96"/>
      <c r="G3" s="96"/>
      <c r="H3" s="96"/>
    </row>
    <row r="4" spans="1:8" ht="17.25" x14ac:dyDescent="0.3">
      <c r="A4" s="96" t="s">
        <v>88</v>
      </c>
      <c r="B4" s="96"/>
      <c r="C4" s="96"/>
      <c r="D4" s="96"/>
      <c r="E4" s="96"/>
      <c r="F4" s="96"/>
      <c r="G4" s="96"/>
      <c r="H4" s="96"/>
    </row>
    <row r="5" spans="1:8" ht="13.5" thickBot="1" x14ac:dyDescent="0.25"/>
    <row r="6" spans="1:8" ht="45.75" thickBot="1" x14ac:dyDescent="0.25">
      <c r="A6" s="36" t="s">
        <v>16</v>
      </c>
      <c r="B6" s="37" t="s">
        <v>17</v>
      </c>
      <c r="C6" s="38" t="s">
        <v>18</v>
      </c>
      <c r="D6" s="38" t="s">
        <v>71</v>
      </c>
      <c r="E6" s="38" t="s">
        <v>20</v>
      </c>
      <c r="F6" s="39" t="s">
        <v>72</v>
      </c>
      <c r="G6" s="39" t="s">
        <v>23</v>
      </c>
      <c r="H6" s="7" t="s">
        <v>73</v>
      </c>
    </row>
    <row r="7" spans="1:8" x14ac:dyDescent="0.2">
      <c r="A7" s="40"/>
      <c r="B7" s="41"/>
      <c r="C7" s="42"/>
      <c r="D7" s="43"/>
      <c r="E7" s="44"/>
      <c r="F7" s="45"/>
      <c r="G7" s="45"/>
      <c r="H7" s="46"/>
    </row>
    <row r="8" spans="1:8" x14ac:dyDescent="0.2">
      <c r="A8" s="40"/>
      <c r="B8" s="41"/>
      <c r="C8" s="42"/>
      <c r="D8" s="43"/>
      <c r="E8" s="44"/>
      <c r="F8" s="45"/>
      <c r="G8" s="45"/>
      <c r="H8" s="46"/>
    </row>
    <row r="9" spans="1:8" x14ac:dyDescent="0.2">
      <c r="A9" s="40"/>
      <c r="B9" s="41"/>
      <c r="C9" s="42"/>
      <c r="D9" s="43"/>
      <c r="E9" s="44"/>
      <c r="F9" s="45"/>
      <c r="G9" s="45"/>
      <c r="H9" s="46"/>
    </row>
    <row r="10" spans="1:8" x14ac:dyDescent="0.2">
      <c r="A10" s="40"/>
      <c r="B10" s="41"/>
      <c r="C10" s="42"/>
      <c r="D10" s="43"/>
      <c r="E10" s="44"/>
      <c r="F10" s="45"/>
      <c r="G10" s="45"/>
      <c r="H10" s="46"/>
    </row>
    <row r="11" spans="1:8" x14ac:dyDescent="0.2">
      <c r="A11" s="40"/>
      <c r="B11" s="41"/>
      <c r="C11" s="42"/>
      <c r="D11" s="43"/>
      <c r="E11" s="44"/>
      <c r="F11" s="45"/>
      <c r="G11" s="45"/>
      <c r="H11" s="46"/>
    </row>
    <row r="12" spans="1:8" x14ac:dyDescent="0.2">
      <c r="A12" s="40"/>
      <c r="B12" s="41"/>
      <c r="C12" s="42"/>
      <c r="D12" s="43"/>
      <c r="E12" s="44"/>
      <c r="F12" s="45"/>
      <c r="G12" s="45"/>
      <c r="H12" s="46"/>
    </row>
    <row r="13" spans="1:8" x14ac:dyDescent="0.2">
      <c r="A13" s="40"/>
      <c r="B13" s="41"/>
      <c r="C13" s="42"/>
      <c r="D13" s="43"/>
      <c r="E13" s="44"/>
      <c r="F13" s="45"/>
      <c r="G13" s="45"/>
      <c r="H13" s="46"/>
    </row>
    <row r="14" spans="1:8" x14ac:dyDescent="0.2">
      <c r="A14" s="40"/>
      <c r="B14" s="41"/>
      <c r="C14" s="42"/>
      <c r="D14" s="43"/>
      <c r="E14" s="44"/>
      <c r="F14" s="45"/>
      <c r="G14" s="45"/>
      <c r="H14" s="46"/>
    </row>
    <row r="15" spans="1:8" x14ac:dyDescent="0.2">
      <c r="A15" s="40"/>
      <c r="B15" s="41"/>
      <c r="C15" s="42"/>
      <c r="D15" s="43"/>
      <c r="E15" s="44"/>
      <c r="F15" s="45"/>
      <c r="G15" s="45"/>
      <c r="H15" s="46"/>
    </row>
    <row r="16" spans="1:8" ht="15.75" thickBot="1" x14ac:dyDescent="0.25">
      <c r="A16" s="47"/>
      <c r="B16" s="97" t="s">
        <v>74</v>
      </c>
      <c r="C16" s="98"/>
      <c r="D16" s="98"/>
      <c r="E16" s="98"/>
      <c r="F16" s="98"/>
      <c r="G16" s="99"/>
      <c r="H16" s="48">
        <f>'выборка 15'!AK15+'выборка 15'!AL15</f>
        <v>381.66555</v>
      </c>
    </row>
    <row r="17" spans="1:8" ht="15.75" thickBot="1" x14ac:dyDescent="0.3">
      <c r="A17" s="100" t="s">
        <v>75</v>
      </c>
      <c r="B17" s="101"/>
      <c r="C17" s="101"/>
      <c r="D17" s="49"/>
      <c r="E17" s="49"/>
      <c r="F17" s="49"/>
      <c r="G17" s="49"/>
      <c r="H17" s="50">
        <f>SUM(H7:H16)</f>
        <v>381.66555</v>
      </c>
    </row>
    <row r="18" spans="1:8" x14ac:dyDescent="0.2">
      <c r="A18" s="102"/>
      <c r="B18" s="102"/>
      <c r="C18" s="102"/>
      <c r="D18" s="102"/>
      <c r="E18" s="102"/>
      <c r="F18" s="102"/>
      <c r="G18" s="102"/>
      <c r="H18" s="102"/>
    </row>
    <row r="22" spans="1:8" ht="15" x14ac:dyDescent="0.25">
      <c r="A22" s="95" t="s">
        <v>84</v>
      </c>
      <c r="B22" s="95"/>
      <c r="C22" s="95"/>
      <c r="D22" s="95"/>
      <c r="E22" s="95"/>
      <c r="F22" s="95"/>
      <c r="G22" s="95"/>
      <c r="H22" s="95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выборка 15</vt:lpstr>
      <vt:lpstr>общий отчет по дому за 15 г</vt:lpstr>
      <vt:lpstr>расход по дому ТР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2016-01-29T06:55:41Z</cp:lastPrinted>
  <dcterms:created xsi:type="dcterms:W3CDTF">2015-02-24T21:57:31Z</dcterms:created>
  <dcterms:modified xsi:type="dcterms:W3CDTF">2017-09-03T11:16:43Z</dcterms:modified>
</cp:coreProperties>
</file>