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3" activeTab="3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О" sheetId="6" r:id="rId4"/>
  </sheets>
  <calcPr calcId="144525"/>
</workbook>
</file>

<file path=xl/calcChain.xml><?xml version="1.0" encoding="utf-8"?>
<calcChain xmlns="http://schemas.openxmlformats.org/spreadsheetml/2006/main">
  <c r="G20" i="6" l="1"/>
  <c r="AI15" i="3" l="1"/>
  <c r="AF15" i="3"/>
  <c r="E8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 l="1"/>
  <c r="AK15" i="3" s="1"/>
  <c r="E7" i="1" l="1"/>
  <c r="G15" i="3"/>
  <c r="C10" i="4" s="1"/>
  <c r="D15" i="3"/>
  <c r="B10" i="4" s="1"/>
  <c r="F13" i="4" l="1"/>
  <c r="E13" i="4"/>
  <c r="E6" i="1" s="1"/>
  <c r="AH15" i="3" l="1"/>
  <c r="AE15" i="3"/>
  <c r="AJ3" i="3"/>
  <c r="AG3" i="3"/>
  <c r="AG15" i="3" s="1"/>
  <c r="B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3" i="3"/>
  <c r="M15" i="3" s="1"/>
  <c r="H3" i="3"/>
  <c r="H15" i="3" s="1"/>
  <c r="E3" i="3"/>
  <c r="E15" i="3" s="1"/>
  <c r="C7" i="4" l="1"/>
  <c r="C13" i="4" s="1"/>
  <c r="D6" i="1" s="1"/>
  <c r="B7" i="4"/>
  <c r="B13" i="4" s="1"/>
  <c r="C6" i="1" s="1"/>
  <c r="AJ15" i="3"/>
  <c r="AL3" i="3"/>
  <c r="AL15" i="3" s="1"/>
  <c r="N3" i="3"/>
  <c r="N15" i="3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<sst xmlns="http://schemas.openxmlformats.org/spreadsheetml/2006/main" count="121" uniqueCount="96">
  <si>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</si>
  <si>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</si>
  <si>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</si>
  <si>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</si>
  <si>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</si>
  <si>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</si>
  <si>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</si>
  <si>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</si>
  <si>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</si>
  <si>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</si>
  <si>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</si>
  <si>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</si>
  <si>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</si>
  <si>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</si>
  <si>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</si>
  <si>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</si>
  <si>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</si>
  <si>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</si>
  <si>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</si>
  <si>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</si>
  <si>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</si>
  <si>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</si>
  <si>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</si>
  <si>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</si>
  <si>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</si>
  <si>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</si>
  <si>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</si>
  <si>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</si>
  <si>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</si>
  <si>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</si>
  <si>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</si>
  <si>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</si>
  <si>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</si>
  <si>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</si>
  <si>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</si>
  <si>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</si>
  <si>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</si>
  <si>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</si>
  <si>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</si>
  <si>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</si>
  <si>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</si>
  <si>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</si>
  <si>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</si>
  <si>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</si>
  <si>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</si>
  <si>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</si>
  <si>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</si>
  <si>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</si>
  <si>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</si>
  <si>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</si>
  <si>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</si>
  <si>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</si>
  <si>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</si>
  <si>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</si>
  <si>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</si>
  <si>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</si>
  <si>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</si>
  <si>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</si>
  <si>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</si>
  <si>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</si>
  <si>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</si>
  <si>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</si>
  <si>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</si>
  <si>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</si>
  <si>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</si>
  <si>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</si>
  <si>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</si>
  <si>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</si>
  <si>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</si>
  <si>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ВСЕГО:</t>
  </si>
  <si>
    <t>1,5% от антена,газ.сети</t>
  </si>
  <si>
    <t>Бабушкина, 56</t>
  </si>
  <si>
    <t>в доме по адресу ул.Бабушкина, 56</t>
  </si>
  <si>
    <t>Остаток денежных средств дома на 01.06.2015 г</t>
  </si>
  <si>
    <t>Объем выполненных работ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</si>
  <si>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</si>
  <si>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</si>
  <si>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</si>
  <si>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</si>
  <si>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>ООО У0 "ТаганСервис"</t>
  </si>
  <si>
    <t>январь</t>
  </si>
  <si>
    <t>Изготовление и доставка пескосоляной смеси</t>
  </si>
  <si>
    <t>апрель</t>
  </si>
  <si>
    <t>подъезды</t>
  </si>
  <si>
    <t>Э/монтажные работы</t>
  </si>
  <si>
    <t>май</t>
  </si>
  <si>
    <t>Покос травы</t>
  </si>
  <si>
    <t>июнь</t>
  </si>
  <si>
    <t>территория</t>
  </si>
  <si>
    <t>Установка урн</t>
  </si>
  <si>
    <t xml:space="preserve">за период с 01.01.2017 г по 31.07.2017г. </t>
  </si>
  <si>
    <t>июль</t>
  </si>
  <si>
    <t>3 подъезд</t>
  </si>
  <si>
    <t>Ремонт подъезда</t>
  </si>
  <si>
    <t>кв. 13, 21</t>
  </si>
  <si>
    <t>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</si>
</sst>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/>
    <xf numFmtId="0" fontId="1" fillId="0" borderId="13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3" xfId="0" applyFill="1" applyBorder="1"/>
    <xf numFmtId="0" fontId="0" fillId="2" borderId="7" xfId="0" applyFill="1" applyBorder="1"/>
    <xf numFmtId="2" fontId="0" fillId="2" borderId="15" xfId="0" applyNumberFormat="1" applyFill="1" applyBorder="1"/>
    <xf numFmtId="2" fontId="0" fillId="2" borderId="8" xfId="0" applyNumberFormat="1" applyFill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" fillId="0" borderId="4" xfId="0" applyFont="1" applyBorder="1"/>
    <xf numFmtId="0" fontId="4" fillId="0" borderId="13" xfId="0" applyFont="1" applyBorder="1"/>
    <xf numFmtId="0" fontId="4" fillId="0" borderId="7" xfId="0" applyFont="1" applyBorder="1"/>
    <xf numFmtId="2" fontId="4" fillId="0" borderId="7" xfId="0" applyNumberFormat="1" applyFont="1" applyBorder="1"/>
    <xf numFmtId="2" fontId="4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19" xfId="0" applyNumberFormat="1" applyBorder="1" applyAlignment="1">
      <alignment vertical="center"/>
    </xf>
    <xf numFmtId="2" fontId="0" fillId="2" borderId="3" xfId="0" applyNumberFormat="1" applyFill="1" applyBorder="1"/>
    <xf numFmtId="2" fontId="4" fillId="0" borderId="14" xfId="0" applyNumberFormat="1" applyFont="1" applyBorder="1"/>
    <xf numFmtId="0" fontId="1" fillId="0" borderId="21" xfId="0" applyFont="1" applyBorder="1" applyAlignment="1">
      <alignment wrapText="1"/>
    </xf>
    <xf numFmtId="0" fontId="0" fillId="0" borderId="22" xfId="0" applyBorder="1"/>
    <xf numFmtId="0" fontId="1" fillId="0" borderId="2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9" xfId="0" applyBorder="1"/>
    <xf numFmtId="0" fontId="1" fillId="0" borderId="26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2" fontId="0" fillId="0" borderId="23" xfId="0" applyNumberFormat="1" applyBorder="1"/>
    <xf numFmtId="2" fontId="0" fillId="0" borderId="25" xfId="0" applyNumberFormat="1" applyBorder="1"/>
    <xf numFmtId="2" fontId="0" fillId="0" borderId="19" xfId="0" applyNumberFormat="1" applyBorder="1"/>
    <xf numFmtId="0" fontId="4" fillId="0" borderId="0" xfId="0" applyFon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4" fillId="0" borderId="28" xfId="0" applyNumberFormat="1" applyFont="1" applyBorder="1" applyAlignment="1"/>
    <xf numFmtId="164" fontId="4" fillId="0" borderId="29" xfId="0" applyNumberFormat="1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9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F12" sqref="AF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21</v>
      </c>
      <c r="B2" s="13" t="s">
        <v>22</v>
      </c>
      <c r="C2" s="13" t="s">
        <v>23</v>
      </c>
      <c r="D2" s="13" t="s">
        <v>25</v>
      </c>
      <c r="E2" s="16" t="s">
        <v>32</v>
      </c>
      <c r="F2" s="13" t="s">
        <v>24</v>
      </c>
      <c r="G2" s="13" t="s">
        <v>26</v>
      </c>
      <c r="H2" s="16" t="s">
        <v>33</v>
      </c>
      <c r="I2" s="13" t="s">
        <v>27</v>
      </c>
      <c r="J2" s="13" t="s">
        <v>28</v>
      </c>
      <c r="K2" s="13" t="s">
        <v>50</v>
      </c>
      <c r="L2" s="13" t="s">
        <v>29</v>
      </c>
      <c r="M2" s="16" t="s">
        <v>30</v>
      </c>
      <c r="N2" s="16" t="s">
        <v>31</v>
      </c>
      <c r="O2" s="14" t="s">
        <v>34</v>
      </c>
      <c r="P2" s="14" t="s">
        <v>35</v>
      </c>
      <c r="Q2" s="14" t="s">
        <v>36</v>
      </c>
      <c r="R2" s="14" t="s">
        <v>37</v>
      </c>
      <c r="S2" s="14" t="s">
        <v>38</v>
      </c>
      <c r="T2" s="14" t="s">
        <v>39</v>
      </c>
      <c r="U2" s="14" t="s">
        <v>40</v>
      </c>
      <c r="V2" s="14" t="s">
        <v>41</v>
      </c>
      <c r="W2" s="14" t="s">
        <v>42</v>
      </c>
      <c r="X2" s="14" t="s">
        <v>43</v>
      </c>
      <c r="Y2" s="14" t="s">
        <v>44</v>
      </c>
      <c r="Z2" s="14" t="s">
        <v>45</v>
      </c>
      <c r="AA2" s="14" t="s">
        <v>46</v>
      </c>
      <c r="AB2" s="14" t="s">
        <v>47</v>
      </c>
      <c r="AC2" s="14" t="s">
        <v>48</v>
      </c>
      <c r="AD2" s="15" t="s">
        <v>49</v>
      </c>
      <c r="AE2" s="13" t="s">
        <v>52</v>
      </c>
      <c r="AF2" s="13" t="s">
        <v>25</v>
      </c>
      <c r="AG2" s="16" t="s">
        <v>32</v>
      </c>
      <c r="AH2" s="13" t="s">
        <v>53</v>
      </c>
      <c r="AI2" s="13" t="s">
        <v>26</v>
      </c>
      <c r="AJ2" s="16" t="s">
        <v>33</v>
      </c>
      <c r="AK2" s="16" t="s">
        <v>70</v>
      </c>
      <c r="AL2" s="16" t="s">
        <v>31</v>
      </c>
    </row>
    <row r="3" spans="1:38" x14ac:dyDescent="0.2">
      <c r="A3" s="11" t="s">
        <v>71</v>
      </c>
      <c r="B3" s="3">
        <v>1046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7">
        <f>AE3+AF3</f>
        <v>0</v>
      </c>
      <c r="AH3" s="3">
        <v>0</v>
      </c>
      <c r="AI3" s="3">
        <v>0</v>
      </c>
      <c r="AJ3" s="17">
        <f>AH3+AI3</f>
        <v>0</v>
      </c>
      <c r="AK3" s="43">
        <f>AB3*1.5%</f>
        <v>0</v>
      </c>
      <c r="AL3" s="19">
        <f>AJ3*1.5%</f>
        <v>0</v>
      </c>
    </row>
    <row r="4" spans="1:38" x14ac:dyDescent="0.2">
      <c r="A4" s="11" t="s">
        <v>71</v>
      </c>
      <c r="B4" s="3">
        <v>1046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7">
        <f t="shared" ref="AG4:AG14" si="4">AE4+AF4</f>
        <v>0</v>
      </c>
      <c r="AH4" s="3">
        <v>0</v>
      </c>
      <c r="AI4" s="3">
        <v>0</v>
      </c>
      <c r="AJ4" s="17">
        <f t="shared" ref="AJ4:AJ14" si="5">AH4+AI4</f>
        <v>0</v>
      </c>
      <c r="AK4" s="43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71</v>
      </c>
      <c r="B5" s="3">
        <v>1046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7">
        <f t="shared" si="4"/>
        <v>0</v>
      </c>
      <c r="AH5" s="3">
        <v>0</v>
      </c>
      <c r="AI5" s="3">
        <v>0</v>
      </c>
      <c r="AJ5" s="17">
        <f t="shared" si="5"/>
        <v>0</v>
      </c>
      <c r="AK5" s="43">
        <f t="shared" si="6"/>
        <v>0</v>
      </c>
      <c r="AL5" s="19">
        <f t="shared" si="7"/>
        <v>0</v>
      </c>
    </row>
    <row r="6" spans="1:38" x14ac:dyDescent="0.2">
      <c r="A6" s="11" t="s">
        <v>71</v>
      </c>
      <c r="B6" s="3">
        <v>1046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7">
        <f t="shared" si="4"/>
        <v>0</v>
      </c>
      <c r="AH6" s="3">
        <v>0</v>
      </c>
      <c r="AI6" s="3">
        <v>0</v>
      </c>
      <c r="AJ6" s="17">
        <f t="shared" si="5"/>
        <v>0</v>
      </c>
      <c r="AK6" s="43">
        <f t="shared" si="6"/>
        <v>0</v>
      </c>
      <c r="AL6" s="19">
        <f t="shared" si="7"/>
        <v>0</v>
      </c>
    </row>
    <row r="7" spans="1:38" x14ac:dyDescent="0.2">
      <c r="A7" s="11" t="s">
        <v>71</v>
      </c>
      <c r="B7" s="3">
        <v>1046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7">
        <f t="shared" si="4"/>
        <v>0</v>
      </c>
      <c r="AH7" s="3">
        <v>0</v>
      </c>
      <c r="AI7" s="3">
        <v>0</v>
      </c>
      <c r="AJ7" s="17">
        <f t="shared" si="5"/>
        <v>0</v>
      </c>
      <c r="AK7" s="43">
        <f t="shared" si="6"/>
        <v>0</v>
      </c>
      <c r="AL7" s="19">
        <f t="shared" si="7"/>
        <v>0</v>
      </c>
    </row>
    <row r="8" spans="1:38" x14ac:dyDescent="0.2">
      <c r="A8" s="11" t="s">
        <v>71</v>
      </c>
      <c r="B8" s="3">
        <v>1046</v>
      </c>
      <c r="C8" s="2">
        <v>4288.99</v>
      </c>
      <c r="D8" s="2">
        <v>0</v>
      </c>
      <c r="E8" s="17">
        <f t="shared" si="0"/>
        <v>4288.99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593.01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1906.2</v>
      </c>
      <c r="Z8" s="2">
        <v>0</v>
      </c>
      <c r="AA8" s="2">
        <v>317.7</v>
      </c>
      <c r="AB8" s="2">
        <v>0</v>
      </c>
      <c r="AC8" s="2">
        <v>2181.5100000000002</v>
      </c>
      <c r="AD8" s="2">
        <v>0</v>
      </c>
      <c r="AE8" s="2">
        <v>4924.3900000000003</v>
      </c>
      <c r="AF8" s="2">
        <v>0</v>
      </c>
      <c r="AG8" s="17">
        <f t="shared" si="4"/>
        <v>4924.3900000000003</v>
      </c>
      <c r="AH8" s="2">
        <v>0</v>
      </c>
      <c r="AI8" s="2">
        <v>0</v>
      </c>
      <c r="AJ8" s="17">
        <f t="shared" si="5"/>
        <v>0</v>
      </c>
      <c r="AK8" s="43">
        <f t="shared" si="6"/>
        <v>0</v>
      </c>
      <c r="AL8" s="19">
        <f t="shared" si="7"/>
        <v>0</v>
      </c>
    </row>
    <row r="9" spans="1:38" x14ac:dyDescent="0.2">
      <c r="A9" s="11" t="s">
        <v>71</v>
      </c>
      <c r="B9" s="3">
        <v>1046</v>
      </c>
      <c r="C9" s="2">
        <v>0</v>
      </c>
      <c r="D9" s="2">
        <v>0</v>
      </c>
      <c r="E9" s="17">
        <f t="shared" si="0"/>
        <v>0</v>
      </c>
      <c r="F9" s="2">
        <v>3953.24</v>
      </c>
      <c r="G9" s="2">
        <v>0</v>
      </c>
      <c r="H9" s="17">
        <f t="shared" si="1"/>
        <v>3953.24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59.298599999999993</v>
      </c>
      <c r="O9" s="2">
        <v>635.4</v>
      </c>
      <c r="P9" s="2">
        <v>613.38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1990.91</v>
      </c>
      <c r="Z9" s="2">
        <v>1977.37</v>
      </c>
      <c r="AA9" s="2">
        <v>370.69</v>
      </c>
      <c r="AB9" s="2">
        <v>331.79</v>
      </c>
      <c r="AC9" s="2">
        <v>2308.62</v>
      </c>
      <c r="AD9" s="2">
        <v>2253.39</v>
      </c>
      <c r="AE9" s="2">
        <v>9562.7900000000009</v>
      </c>
      <c r="AF9" s="2">
        <v>0</v>
      </c>
      <c r="AG9" s="17">
        <f t="shared" si="4"/>
        <v>9562.7900000000009</v>
      </c>
      <c r="AH9" s="2">
        <v>5544.04</v>
      </c>
      <c r="AI9" s="2">
        <v>0</v>
      </c>
      <c r="AJ9" s="17">
        <f t="shared" si="5"/>
        <v>5544.04</v>
      </c>
      <c r="AK9" s="43">
        <f t="shared" si="6"/>
        <v>4.9768499999999998</v>
      </c>
      <c r="AL9" s="19">
        <f t="shared" si="7"/>
        <v>83.160600000000002</v>
      </c>
    </row>
    <row r="10" spans="1:38" x14ac:dyDescent="0.2">
      <c r="A10" s="11" t="s">
        <v>71</v>
      </c>
      <c r="B10" s="3">
        <v>1046</v>
      </c>
      <c r="C10" s="2">
        <v>0</v>
      </c>
      <c r="D10" s="2">
        <v>0</v>
      </c>
      <c r="E10" s="17">
        <f t="shared" si="0"/>
        <v>0</v>
      </c>
      <c r="F10" s="2">
        <v>699.9</v>
      </c>
      <c r="G10" s="2">
        <v>0</v>
      </c>
      <c r="H10" s="17">
        <f t="shared" si="1"/>
        <v>699.9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10.4985</v>
      </c>
      <c r="O10" s="2">
        <v>635.4</v>
      </c>
      <c r="P10" s="2">
        <v>833.53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1990.91</v>
      </c>
      <c r="Z10" s="2">
        <v>2716.71</v>
      </c>
      <c r="AA10" s="2">
        <v>370.69</v>
      </c>
      <c r="AB10" s="2">
        <v>481.68</v>
      </c>
      <c r="AC10" s="2">
        <v>2308.62</v>
      </c>
      <c r="AD10" s="2">
        <v>2921.9</v>
      </c>
      <c r="AE10" s="2">
        <v>9562.7900000000009</v>
      </c>
      <c r="AF10" s="2">
        <v>0</v>
      </c>
      <c r="AG10" s="17">
        <f t="shared" si="4"/>
        <v>9562.7900000000009</v>
      </c>
      <c r="AH10" s="2">
        <v>11892.2</v>
      </c>
      <c r="AI10" s="2">
        <v>0</v>
      </c>
      <c r="AJ10" s="17">
        <f t="shared" si="5"/>
        <v>11892.2</v>
      </c>
      <c r="AK10" s="43">
        <f t="shared" si="6"/>
        <v>7.2252000000000001</v>
      </c>
      <c r="AL10" s="19">
        <f t="shared" si="7"/>
        <v>178.38300000000001</v>
      </c>
    </row>
    <row r="11" spans="1:38" x14ac:dyDescent="0.2">
      <c r="A11" s="11" t="s">
        <v>71</v>
      </c>
      <c r="B11" s="3">
        <v>1046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43">
        <f t="shared" si="6"/>
        <v>0</v>
      </c>
      <c r="AL11" s="19">
        <f t="shared" si="7"/>
        <v>0</v>
      </c>
    </row>
    <row r="12" spans="1:38" x14ac:dyDescent="0.2">
      <c r="A12" s="11" t="s">
        <v>71</v>
      </c>
      <c r="B12" s="3">
        <v>1046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43">
        <f t="shared" si="6"/>
        <v>0</v>
      </c>
      <c r="AL12" s="19">
        <f t="shared" si="7"/>
        <v>0</v>
      </c>
    </row>
    <row r="13" spans="1:38" x14ac:dyDescent="0.2">
      <c r="A13" s="11" t="s">
        <v>71</v>
      </c>
      <c r="B13" s="3">
        <v>1046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43">
        <f t="shared" si="6"/>
        <v>0</v>
      </c>
      <c r="AL13" s="19">
        <f t="shared" si="7"/>
        <v>0</v>
      </c>
    </row>
    <row r="14" spans="1:38" ht="13.5" thickBot="1" x14ac:dyDescent="0.25">
      <c r="A14" s="11" t="s">
        <v>71</v>
      </c>
      <c r="B14" s="3">
        <v>1046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43">
        <f t="shared" si="6"/>
        <v>0</v>
      </c>
      <c r="AL14" s="19">
        <f t="shared" si="7"/>
        <v>0</v>
      </c>
    </row>
    <row r="15" spans="1:38" ht="13.5" thickBot="1" x14ac:dyDescent="0.25">
      <c r="A15" s="9" t="s">
        <v>20</v>
      </c>
      <c r="B15" s="8">
        <f t="shared" ref="B15:G15" si="8">SUM(B3:B14)</f>
        <v>12552</v>
      </c>
      <c r="C15" s="8">
        <f t="shared" si="8"/>
        <v>4288.99</v>
      </c>
      <c r="D15" s="8">
        <f t="shared" si="8"/>
        <v>0</v>
      </c>
      <c r="E15" s="18">
        <f t="shared" si="8"/>
        <v>4288.99</v>
      </c>
      <c r="F15" s="8">
        <f t="shared" si="8"/>
        <v>4653.1399999999994</v>
      </c>
      <c r="G15" s="8">
        <f t="shared" si="8"/>
        <v>0</v>
      </c>
      <c r="H15" s="18">
        <f t="shared" ref="H15:AE15" si="9">SUM(H3:H14)</f>
        <v>4653.1399999999994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69.7971</v>
      </c>
      <c r="O15" s="9">
        <f t="shared" si="9"/>
        <v>1863.81</v>
      </c>
      <c r="P15" s="8">
        <f t="shared" si="9"/>
        <v>1446.9099999999999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0</v>
      </c>
      <c r="V15" s="8">
        <f t="shared" si="9"/>
        <v>0</v>
      </c>
      <c r="W15" s="8">
        <f t="shared" si="9"/>
        <v>0</v>
      </c>
      <c r="X15" s="8">
        <f t="shared" si="9"/>
        <v>0</v>
      </c>
      <c r="Y15" s="8">
        <f t="shared" si="9"/>
        <v>5888.02</v>
      </c>
      <c r="Z15" s="8">
        <f t="shared" si="9"/>
        <v>4694.08</v>
      </c>
      <c r="AA15" s="8">
        <f t="shared" si="9"/>
        <v>1059.08</v>
      </c>
      <c r="AB15" s="8">
        <f t="shared" si="9"/>
        <v>813.47</v>
      </c>
      <c r="AC15" s="8">
        <f t="shared" si="9"/>
        <v>6798.75</v>
      </c>
      <c r="AD15" s="10">
        <f t="shared" si="9"/>
        <v>5175.29</v>
      </c>
      <c r="AE15" s="8">
        <f t="shared" si="9"/>
        <v>24049.97</v>
      </c>
      <c r="AF15" s="8">
        <f>SUM(AF3:AF14)</f>
        <v>0</v>
      </c>
      <c r="AG15" s="18">
        <f>SUM(AG3:AG14)</f>
        <v>24049.97</v>
      </c>
      <c r="AH15" s="8">
        <f>SUM(AH3:AH14)</f>
        <v>17436.240000000002</v>
      </c>
      <c r="AI15" s="8">
        <f>SUM(AI3:AI14)</f>
        <v>0</v>
      </c>
      <c r="AJ15" s="18">
        <f>SUM(AJ3:AJ14)</f>
        <v>17436.240000000002</v>
      </c>
      <c r="AK15" s="18">
        <f t="shared" ref="AK15" si="10">SUM(AK3:AK14)</f>
        <v>12.20205</v>
      </c>
      <c r="AL15" s="20">
        <f t="shared" ref="AL15" si="11">SUM(AL3:AL14)</f>
        <v>261.54360000000003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B5" sqref="B5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63" t="s">
        <v>13</v>
      </c>
      <c r="C2" s="63"/>
      <c r="D2" s="63"/>
      <c r="E2" s="63"/>
      <c r="F2" s="63"/>
    </row>
    <row r="3" spans="2:9" ht="26.25" customHeight="1" x14ac:dyDescent="0.35">
      <c r="B3" s="62" t="s">
        <v>78</v>
      </c>
      <c r="C3" s="62"/>
      <c r="D3" s="62"/>
      <c r="E3" s="62"/>
      <c r="F3" s="62"/>
      <c r="G3" s="1"/>
      <c r="H3" s="1"/>
      <c r="I3" s="1"/>
    </row>
    <row r="4" spans="2:9" ht="30" customHeight="1" thickBot="1" x14ac:dyDescent="0.25">
      <c r="B4" s="62"/>
      <c r="C4" s="62"/>
      <c r="D4" s="62"/>
      <c r="E4" s="62"/>
      <c r="F4" s="62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45" t="s">
        <v>1</v>
      </c>
      <c r="C6" s="46">
        <f>'отчет тек. ремонт'!B13</f>
        <v>4288.99</v>
      </c>
      <c r="D6" s="46">
        <f>'отчет тек. ремонт'!C13</f>
        <v>4653.1399999999994</v>
      </c>
      <c r="E6" s="46">
        <f>'отчет тек. ремонт'!E13</f>
        <v>335.8</v>
      </c>
      <c r="F6" s="53" t="e">
        <f>'отчет тек. ремонт'!G15</f>
        <v>#REF!</v>
      </c>
    </row>
    <row r="7" spans="2:9" x14ac:dyDescent="0.2">
      <c r="B7" s="47" t="s">
        <v>51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54" t="e">
        <f>#REF!</f>
        <v>#REF!</v>
      </c>
    </row>
    <row r="8" spans="2:9" ht="25.5" x14ac:dyDescent="0.2">
      <c r="B8" s="48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5" t="e">
        <f>#REF!</f>
        <v>#REF!</v>
      </c>
    </row>
    <row r="9" spans="2:9" ht="51" x14ac:dyDescent="0.2">
      <c r="B9" s="48" t="s">
        <v>3</v>
      </c>
      <c r="C9" s="2">
        <v>0</v>
      </c>
      <c r="D9" s="2">
        <v>0</v>
      </c>
      <c r="E9" s="2">
        <v>0</v>
      </c>
      <c r="F9" s="49">
        <v>0</v>
      </c>
    </row>
    <row r="10" spans="2:9" x14ac:dyDescent="0.2">
      <c r="B10" s="48" t="s">
        <v>4</v>
      </c>
      <c r="C10" s="2">
        <v>0</v>
      </c>
      <c r="D10" s="2">
        <v>0</v>
      </c>
      <c r="E10" s="2">
        <v>0</v>
      </c>
      <c r="F10" s="49">
        <v>0</v>
      </c>
    </row>
    <row r="11" spans="2:9" ht="25.5" x14ac:dyDescent="0.2">
      <c r="B11" s="48" t="s">
        <v>5</v>
      </c>
      <c r="C11" s="2">
        <f>'выборка 15'!U15</f>
        <v>0</v>
      </c>
      <c r="D11" s="2">
        <v>0</v>
      </c>
      <c r="E11" s="2">
        <v>0</v>
      </c>
      <c r="F11" s="49">
        <v>0</v>
      </c>
    </row>
    <row r="12" spans="2:9" x14ac:dyDescent="0.2">
      <c r="B12" s="48" t="s">
        <v>6</v>
      </c>
      <c r="C12" s="2">
        <v>0</v>
      </c>
      <c r="D12" s="2"/>
      <c r="E12" s="2"/>
      <c r="F12" s="49"/>
    </row>
    <row r="13" spans="2:9" x14ac:dyDescent="0.2">
      <c r="B13" s="48" t="s">
        <v>7</v>
      </c>
      <c r="C13" s="2">
        <f>'выборка 15'!Y15</f>
        <v>5888.02</v>
      </c>
      <c r="D13" s="2">
        <f>'выборка 15'!Z15</f>
        <v>4694.08</v>
      </c>
      <c r="E13" s="2">
        <v>1025.46</v>
      </c>
      <c r="F13" s="49">
        <v>0</v>
      </c>
    </row>
    <row r="14" spans="2:9" ht="25.5" x14ac:dyDescent="0.2">
      <c r="B14" s="48" t="s">
        <v>8</v>
      </c>
      <c r="C14" s="2">
        <v>0</v>
      </c>
      <c r="D14" s="2">
        <v>0</v>
      </c>
      <c r="E14" s="2">
        <v>0</v>
      </c>
      <c r="F14" s="49">
        <v>0</v>
      </c>
    </row>
    <row r="15" spans="2:9" ht="25.5" x14ac:dyDescent="0.2">
      <c r="B15" s="48" t="s">
        <v>9</v>
      </c>
      <c r="C15" s="2">
        <f>'выборка 15'!AA15</f>
        <v>1059.08</v>
      </c>
      <c r="D15" s="2">
        <f>'выборка 15'!AB15</f>
        <v>813.47</v>
      </c>
      <c r="E15" s="2">
        <v>142.35</v>
      </c>
      <c r="F15" s="49">
        <f>D15</f>
        <v>813.47</v>
      </c>
    </row>
    <row r="16" spans="2:9" ht="26.25" thickBot="1" x14ac:dyDescent="0.25">
      <c r="B16" s="50" t="s">
        <v>10</v>
      </c>
      <c r="C16" s="51">
        <f>'выборка 15'!AC15</f>
        <v>6798.75</v>
      </c>
      <c r="D16" s="51">
        <f>'выборка 15'!AD15</f>
        <v>5175.29</v>
      </c>
      <c r="E16" s="51">
        <v>733.22</v>
      </c>
      <c r="F16" s="52">
        <v>0</v>
      </c>
    </row>
    <row r="18" spans="2:6" ht="19.5" customHeight="1" x14ac:dyDescent="0.2">
      <c r="B18" s="64" t="s">
        <v>75</v>
      </c>
      <c r="C18" s="64"/>
      <c r="D18" s="64"/>
      <c r="E18" s="64"/>
      <c r="F18" s="64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65" t="s">
        <v>76</v>
      </c>
      <c r="B2" s="65"/>
      <c r="C2" s="65"/>
      <c r="D2" s="65"/>
      <c r="E2" s="65"/>
      <c r="F2" s="65"/>
      <c r="G2" s="65"/>
    </row>
    <row r="3" spans="1:7" ht="23.25" x14ac:dyDescent="0.35">
      <c r="A3" s="22"/>
      <c r="B3" s="22"/>
      <c r="C3" s="22"/>
      <c r="D3" s="22"/>
      <c r="E3" s="22"/>
      <c r="F3" s="22"/>
      <c r="G3" s="22"/>
    </row>
    <row r="4" spans="1:7" ht="15.75" x14ac:dyDescent="0.25">
      <c r="A4" s="66" t="s">
        <v>73</v>
      </c>
      <c r="B4" s="66"/>
      <c r="C4" s="66"/>
      <c r="D4" s="66"/>
      <c r="E4" s="66"/>
      <c r="F4" s="66"/>
      <c r="G4" s="23">
        <v>27812.95</v>
      </c>
    </row>
    <row r="5" spans="1:7" ht="13.5" thickBot="1" x14ac:dyDescent="0.25"/>
    <row r="6" spans="1:7" ht="60" customHeight="1" thickBot="1" x14ac:dyDescent="0.3">
      <c r="A6" s="24"/>
      <c r="B6" s="25" t="s">
        <v>54</v>
      </c>
      <c r="C6" s="25" t="s">
        <v>55</v>
      </c>
      <c r="D6" s="25" t="s">
        <v>56</v>
      </c>
      <c r="E6" s="25" t="s">
        <v>57</v>
      </c>
      <c r="F6" s="25" t="s">
        <v>58</v>
      </c>
      <c r="G6" s="26" t="s">
        <v>59</v>
      </c>
    </row>
    <row r="7" spans="1:7" x14ac:dyDescent="0.2">
      <c r="A7" s="11" t="s">
        <v>1</v>
      </c>
      <c r="B7" s="3">
        <f>'выборка 15'!E15</f>
        <v>4288.99</v>
      </c>
      <c r="C7" s="3">
        <f>'выборка 15'!H15</f>
        <v>4653.1399999999994</v>
      </c>
      <c r="D7" s="67" t="e">
        <f>#REF!</f>
        <v>#REF!</v>
      </c>
      <c r="E7" s="3">
        <v>335.8</v>
      </c>
      <c r="F7" s="3">
        <v>0</v>
      </c>
      <c r="G7" s="67" t="e">
        <f>C13-D13</f>
        <v>#REF!</v>
      </c>
    </row>
    <row r="8" spans="1:7" x14ac:dyDescent="0.2">
      <c r="A8" s="6" t="s">
        <v>60</v>
      </c>
      <c r="B8" s="2">
        <v>0</v>
      </c>
      <c r="C8" s="2">
        <v>0</v>
      </c>
      <c r="D8" s="68"/>
      <c r="E8" s="2">
        <v>0</v>
      </c>
      <c r="F8" s="2">
        <v>0</v>
      </c>
      <c r="G8" s="68"/>
    </row>
    <row r="9" spans="1:7" x14ac:dyDescent="0.2">
      <c r="A9" s="6" t="s">
        <v>61</v>
      </c>
      <c r="B9" s="2">
        <v>0</v>
      </c>
      <c r="C9" s="2">
        <v>0</v>
      </c>
      <c r="D9" s="68"/>
      <c r="E9" s="2">
        <v>0</v>
      </c>
      <c r="F9" s="2">
        <v>0</v>
      </c>
      <c r="G9" s="68"/>
    </row>
    <row r="10" spans="1:7" x14ac:dyDescent="0.2">
      <c r="A10" s="11" t="s">
        <v>62</v>
      </c>
      <c r="B10" s="2">
        <f>'выборка 15'!D15</f>
        <v>0</v>
      </c>
      <c r="C10" s="2">
        <f>'выборка 15'!G15</f>
        <v>0</v>
      </c>
      <c r="D10" s="68"/>
      <c r="E10" s="2">
        <v>0</v>
      </c>
      <c r="F10" s="2">
        <v>0</v>
      </c>
      <c r="G10" s="68"/>
    </row>
    <row r="11" spans="1:7" x14ac:dyDescent="0.2">
      <c r="A11" s="6" t="s">
        <v>63</v>
      </c>
      <c r="B11" s="2">
        <v>0</v>
      </c>
      <c r="C11" s="2">
        <v>0</v>
      </c>
      <c r="D11" s="68"/>
      <c r="E11" s="2">
        <v>0</v>
      </c>
      <c r="F11" s="2">
        <v>0</v>
      </c>
      <c r="G11" s="68"/>
    </row>
    <row r="12" spans="1:7" ht="13.5" thickBot="1" x14ac:dyDescent="0.25">
      <c r="A12" s="27" t="s">
        <v>64</v>
      </c>
      <c r="B12" s="2">
        <v>0</v>
      </c>
      <c r="C12" s="2">
        <v>0</v>
      </c>
      <c r="D12" s="69"/>
      <c r="E12" s="2">
        <v>0</v>
      </c>
      <c r="F12" s="2">
        <v>0</v>
      </c>
      <c r="G12" s="69"/>
    </row>
    <row r="13" spans="1:7" ht="15.75" thickBot="1" x14ac:dyDescent="0.3">
      <c r="A13" s="28" t="s">
        <v>65</v>
      </c>
      <c r="B13" s="29">
        <f>SUM(B7:B12)</f>
        <v>4288.99</v>
      </c>
      <c r="C13" s="29">
        <f>SUM(C7:C12)</f>
        <v>4653.1399999999994</v>
      </c>
      <c r="D13" s="30" t="e">
        <f>SUM(D7)</f>
        <v>#REF!</v>
      </c>
      <c r="E13" s="29">
        <f>SUM(E7:E12)</f>
        <v>335.8</v>
      </c>
      <c r="F13" s="29">
        <f>SUM(F7:F12)</f>
        <v>0</v>
      </c>
      <c r="G13" s="44" t="e">
        <f>G7</f>
        <v>#REF!</v>
      </c>
    </row>
    <row r="15" spans="1:7" ht="15.75" x14ac:dyDescent="0.25">
      <c r="A15" s="66" t="s">
        <v>77</v>
      </c>
      <c r="B15" s="66"/>
      <c r="C15" s="66"/>
      <c r="D15" s="66"/>
      <c r="E15" s="66"/>
      <c r="F15" s="66"/>
      <c r="G15" s="31" t="e">
        <f>G4+C13-D13</f>
        <v>#REF!</v>
      </c>
    </row>
    <row r="17" spans="1:5" x14ac:dyDescent="0.2">
      <c r="A17" s="64" t="s">
        <v>75</v>
      </c>
      <c r="B17" s="64"/>
      <c r="C17" s="64"/>
      <c r="D17" s="64"/>
      <c r="E17" s="64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G20" sqref="G2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72" t="s">
        <v>66</v>
      </c>
      <c r="B2" s="72"/>
      <c r="C2" s="72"/>
      <c r="D2" s="72"/>
      <c r="E2" s="72"/>
      <c r="F2" s="72"/>
      <c r="G2" s="72"/>
    </row>
    <row r="3" spans="1:7" ht="17.25" x14ac:dyDescent="0.3">
      <c r="A3" s="72" t="s">
        <v>72</v>
      </c>
      <c r="B3" s="72"/>
      <c r="C3" s="72"/>
      <c r="D3" s="72"/>
      <c r="E3" s="72"/>
      <c r="F3" s="72"/>
      <c r="G3" s="72"/>
    </row>
    <row r="4" spans="1:7" ht="17.25" x14ac:dyDescent="0.3">
      <c r="A4" s="72" t="s">
        <v>90</v>
      </c>
      <c r="B4" s="72"/>
      <c r="C4" s="72"/>
      <c r="D4" s="72"/>
      <c r="E4" s="72"/>
      <c r="F4" s="72"/>
      <c r="G4" s="72"/>
    </row>
    <row r="5" spans="1:7" ht="13.5" thickBot="1" x14ac:dyDescent="0.25"/>
    <row r="6" spans="1:7" ht="45.75" thickBot="1" x14ac:dyDescent="0.25">
      <c r="A6" s="32" t="s">
        <v>16</v>
      </c>
      <c r="B6" s="33" t="s">
        <v>17</v>
      </c>
      <c r="C6" s="34" t="s">
        <v>18</v>
      </c>
      <c r="D6" s="34" t="s">
        <v>67</v>
      </c>
      <c r="E6" s="34" t="s">
        <v>19</v>
      </c>
      <c r="F6" s="35" t="s">
        <v>74</v>
      </c>
      <c r="G6" s="5" t="s">
        <v>68</v>
      </c>
    </row>
    <row r="7" spans="1:7" ht="25.5" x14ac:dyDescent="0.2">
      <c r="A7" s="36">
        <v>1</v>
      </c>
      <c r="B7" s="37"/>
      <c r="C7" s="38" t="s">
        <v>80</v>
      </c>
      <c r="D7" s="39"/>
      <c r="E7" s="40" t="s">
        <v>81</v>
      </c>
      <c r="F7" s="41">
        <v>106.5</v>
      </c>
      <c r="G7" s="42">
        <v>1575</v>
      </c>
    </row>
    <row r="8" spans="1:7" hidden="1" x14ac:dyDescent="0.2">
      <c r="A8" s="36"/>
      <c r="B8" s="37"/>
      <c r="C8" s="38"/>
      <c r="D8" s="39"/>
      <c r="E8" s="40"/>
      <c r="F8" s="41"/>
      <c r="G8" s="42"/>
    </row>
    <row r="9" spans="1:7" hidden="1" x14ac:dyDescent="0.2">
      <c r="A9" s="36"/>
      <c r="B9" s="37"/>
      <c r="C9" s="38"/>
      <c r="D9" s="39"/>
      <c r="E9" s="40"/>
      <c r="F9" s="41"/>
      <c r="G9" s="42"/>
    </row>
    <row r="10" spans="1:7" hidden="1" x14ac:dyDescent="0.2">
      <c r="A10" s="36"/>
      <c r="B10" s="37"/>
      <c r="C10" s="38"/>
      <c r="D10" s="39"/>
      <c r="E10" s="40"/>
      <c r="F10" s="41"/>
      <c r="G10" s="42"/>
    </row>
    <row r="11" spans="1:7" hidden="1" x14ac:dyDescent="0.2">
      <c r="A11" s="36"/>
      <c r="B11" s="37"/>
      <c r="C11" s="38"/>
      <c r="D11" s="39"/>
      <c r="E11" s="40"/>
      <c r="F11" s="41"/>
      <c r="G11" s="42"/>
    </row>
    <row r="12" spans="1:7" hidden="1" x14ac:dyDescent="0.2">
      <c r="A12" s="36"/>
      <c r="B12" s="37"/>
      <c r="C12" s="38"/>
      <c r="D12" s="39"/>
      <c r="E12" s="40"/>
      <c r="F12" s="41"/>
      <c r="G12" s="42"/>
    </row>
    <row r="13" spans="1:7" x14ac:dyDescent="0.2">
      <c r="A13" s="57">
        <v>2</v>
      </c>
      <c r="B13" s="57"/>
      <c r="C13" s="58" t="s">
        <v>82</v>
      </c>
      <c r="D13" s="39" t="s">
        <v>83</v>
      </c>
      <c r="E13" s="40" t="s">
        <v>84</v>
      </c>
      <c r="F13" s="40"/>
      <c r="G13" s="59">
        <v>11212</v>
      </c>
    </row>
    <row r="14" spans="1:7" x14ac:dyDescent="0.2">
      <c r="A14" s="57">
        <v>3</v>
      </c>
      <c r="B14" s="57"/>
      <c r="C14" s="58" t="s">
        <v>85</v>
      </c>
      <c r="D14" s="39"/>
      <c r="E14" s="40" t="s">
        <v>86</v>
      </c>
      <c r="F14" s="40">
        <v>400</v>
      </c>
      <c r="G14" s="59">
        <v>1396</v>
      </c>
    </row>
    <row r="15" spans="1:7" x14ac:dyDescent="0.2">
      <c r="A15" s="57">
        <v>4</v>
      </c>
      <c r="B15" s="57"/>
      <c r="C15" s="58" t="s">
        <v>87</v>
      </c>
      <c r="D15" s="39" t="s">
        <v>88</v>
      </c>
      <c r="E15" s="40" t="s">
        <v>89</v>
      </c>
      <c r="F15" s="40">
        <v>3</v>
      </c>
      <c r="G15" s="59">
        <v>5609</v>
      </c>
    </row>
    <row r="16" spans="1:7" x14ac:dyDescent="0.2">
      <c r="A16" s="57">
        <v>5</v>
      </c>
      <c r="B16" s="57"/>
      <c r="C16" s="58" t="s">
        <v>87</v>
      </c>
      <c r="D16" s="39" t="s">
        <v>88</v>
      </c>
      <c r="E16" s="40" t="s">
        <v>86</v>
      </c>
      <c r="F16" s="40">
        <v>400</v>
      </c>
      <c r="G16" s="59">
        <v>1340</v>
      </c>
    </row>
    <row r="17" spans="1:7" x14ac:dyDescent="0.2">
      <c r="A17" s="57"/>
      <c r="B17" s="57"/>
      <c r="C17" s="58" t="s">
        <v>91</v>
      </c>
      <c r="D17" s="39" t="s">
        <v>92</v>
      </c>
      <c r="E17" s="40" t="s">
        <v>93</v>
      </c>
      <c r="F17" s="40">
        <v>1</v>
      </c>
      <c r="G17" s="59">
        <v>58871</v>
      </c>
    </row>
    <row r="18" spans="1:7" x14ac:dyDescent="0.2">
      <c r="A18" s="57"/>
      <c r="B18" s="57"/>
      <c r="C18" s="58" t="s">
        <v>91</v>
      </c>
      <c r="D18" s="39" t="s">
        <v>94</v>
      </c>
      <c r="E18" s="40" t="s">
        <v>95</v>
      </c>
      <c r="F18" s="40">
        <v>29.5</v>
      </c>
      <c r="G18" s="59">
        <v>40123</v>
      </c>
    </row>
    <row r="19" spans="1:7" x14ac:dyDescent="0.2">
      <c r="A19" s="57"/>
      <c r="B19" s="57"/>
      <c r="C19" s="58" t="s">
        <v>91</v>
      </c>
      <c r="D19" s="39" t="s">
        <v>88</v>
      </c>
      <c r="E19" s="40" t="s">
        <v>86</v>
      </c>
      <c r="F19" s="40">
        <v>400</v>
      </c>
      <c r="G19" s="59">
        <v>1340</v>
      </c>
    </row>
    <row r="20" spans="1:7" ht="15.75" thickBot="1" x14ac:dyDescent="0.3">
      <c r="A20" s="73" t="s">
        <v>69</v>
      </c>
      <c r="B20" s="74"/>
      <c r="C20" s="74"/>
      <c r="D20" s="60"/>
      <c r="E20" s="60"/>
      <c r="F20" s="60"/>
      <c r="G20" s="61">
        <f>SUM(G7:G19)</f>
        <v>121466</v>
      </c>
    </row>
    <row r="21" spans="1:7" x14ac:dyDescent="0.2">
      <c r="A21" s="70"/>
      <c r="B21" s="70"/>
      <c r="C21" s="71"/>
      <c r="D21" s="71"/>
      <c r="E21" s="71"/>
      <c r="F21" s="71"/>
      <c r="G21" s="71"/>
    </row>
    <row r="25" spans="1:7" ht="15" x14ac:dyDescent="0.25">
      <c r="A25" s="56" t="s">
        <v>79</v>
      </c>
      <c r="B25" s="56"/>
      <c r="C25" s="56"/>
      <c r="D25" s="56"/>
      <c r="E25" s="56"/>
      <c r="F25" s="56"/>
      <c r="G25" s="56"/>
    </row>
  </sheetData>
  <mergeCells count="5">
    <mergeCell ref="A21:G21"/>
    <mergeCell ref="A2:G2"/>
    <mergeCell ref="A3:G3"/>
    <mergeCell ref="A4:G4"/>
    <mergeCell ref="A20:C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отчет тек. ремонт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2016-01-22T06:12:24Z</cp:lastPrinted>
  <dcterms:created xsi:type="dcterms:W3CDTF">2015-02-24T21:57:31Z</dcterms:created>
  <dcterms:modified xsi:type="dcterms:W3CDTF">2017-09-03T10:28:27Z</dcterms:modified>
</cp:coreProperties>
</file>