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1" activeTab="2"/>
  </bookViews>
  <sheets>
    <sheet name="общий отчет по дому за 15 г" sheetId="1" state="hidden" r:id="rId1"/>
    <sheet name="отчет ТР" sheetId="9" r:id="rId2"/>
    <sheet name="расход  ТР " sheetId="8" r:id="rId3"/>
    <sheet name="отчет сод. жилья" sheetId="5" state="hidden" r:id="rId4"/>
    <sheet name="расход по дому ТО" sheetId="6" state="hidden" r:id="rId5"/>
  </sheets>
  <calcPr calcId="145621"/>
</workbook>
</file>

<file path=xl/calcChain.xml><?xml version="1.0" encoding="utf-8"?>
<calcChain xmlns="http://schemas.openxmlformats.org/spreadsheetml/2006/main">
  <c r="C9" i="9" l="1"/>
  <c r="B9" i="9"/>
  <c r="F15" i="8" l="1"/>
  <c r="D9" i="9" l="1"/>
  <c r="D12" i="9" s="1"/>
  <c r="D10" i="5" l="1"/>
  <c r="D9" i="5"/>
  <c r="E14" i="5"/>
  <c r="B22" i="5" l="1"/>
  <c r="C8" i="1" s="1"/>
  <c r="C22" i="5"/>
  <c r="I24" i="6" l="1"/>
  <c r="I25" i="6" s="1"/>
  <c r="D8" i="5" s="1"/>
  <c r="D14" i="5" s="1"/>
  <c r="D8" i="1"/>
  <c r="G24" i="5"/>
  <c r="F8" i="1" s="1"/>
  <c r="C8" i="5" l="1"/>
  <c r="B8" i="5"/>
  <c r="B14" i="5" s="1"/>
  <c r="C7" i="1" s="1"/>
  <c r="C9" i="1"/>
  <c r="D9" i="1"/>
  <c r="C10" i="1"/>
  <c r="D10" i="1"/>
  <c r="C11" i="1"/>
  <c r="D11" i="1"/>
  <c r="C13" i="1"/>
  <c r="D13" i="1"/>
  <c r="F13" i="1" s="1"/>
  <c r="C14" i="1"/>
  <c r="D14" i="1"/>
  <c r="C6" i="1" l="1"/>
  <c r="G22" i="5"/>
  <c r="C14" i="5"/>
  <c r="D7" i="1" l="1"/>
  <c r="G16" i="5"/>
  <c r="F7" i="1" s="1"/>
  <c r="D6" i="1"/>
  <c r="F6" i="1"/>
  <c r="G8" i="5"/>
  <c r="G14" i="5" s="1"/>
</calcChain>
</file>

<file path=xl/sharedStrings.xml><?xml version="1.0" encoding="utf-8"?>
<sst xmlns="http://schemas.openxmlformats.org/spreadsheetml/2006/main" count="126" uniqueCount="102">
  <si>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</si>
  <si>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</si>
  <si>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</si>
  <si>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</si>
  <si>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</si>
  <si>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</si>
  <si>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</si>
  <si>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</si>
  <si>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</si>
  <si>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</si>
  <si>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</si>
  <si>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</si>
  <si>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</si>
  <si>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</si>
  <si>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</si>
  <si>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</si>
  <si>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</si>
  <si>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акт</t>
  </si>
  <si>
    <t>номер</t>
  </si>
  <si>
    <t>дата</t>
  </si>
  <si>
    <t>Услуги банка по приему денежных средств</t>
  </si>
  <si>
    <t>итого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</si>
  <si>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</si>
  <si>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</si>
  <si>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</si>
  <si>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</si>
  <si>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</si>
  <si>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</si>
  <si>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</si>
  <si>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</si>
  <si>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</si>
  <si>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</si>
  <si>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</si>
  <si>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</si>
  <si>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</si>
  <si>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</si>
  <si>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</si>
  <si>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</si>
  <si>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</si>
  <si>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</si>
  <si>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</si>
  <si>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</si>
  <si>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</si>
  <si>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</si>
  <si>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 С.Шило, 164</t>
  </si>
  <si>
    <t>доплата за уборку лестничных клетей январь- апрель 2015 г</t>
  </si>
  <si>
    <t>задолженность по данным статьям</t>
  </si>
  <si>
    <t>остаток на данный момент</t>
  </si>
  <si>
    <t>в доме по  адресу ул. С. Шило, 164  за период с 01.06.2015 по 30.06.2015гг.</t>
  </si>
  <si>
    <t>Остаток денежных средств дома на 01.06.2015 г</t>
  </si>
  <si>
    <t>июнь</t>
  </si>
  <si>
    <t>подвал</t>
  </si>
  <si>
    <t>Объем выполненых работ</t>
  </si>
  <si>
    <t>Слив воды из системы ЦО</t>
  </si>
  <si>
    <t>кв. 55</t>
  </si>
  <si>
    <t>14029 м3 объем здания</t>
  </si>
  <si>
    <t>Устранение засора труб КНС</t>
  </si>
  <si>
    <t>ф 100 мм-16 м/п</t>
  </si>
  <si>
    <t>Ремонт ХВС</t>
  </si>
  <si>
    <t>Ремонт внутридомовой системы ЦО</t>
  </si>
  <si>
    <t>Демонтаж и монтаж п/п фасон. Частей ( перепаковка муфты раз. Американка ф 50 мм)-1 шт.</t>
  </si>
  <si>
    <t>Ревизия задвижек ф 80 мм -2 шт. Установка и снятие заглушек ф 80 мм-2 шт. с их изготовлением. Ревизия проб. Кранов ф 20 мм-20 шт.</t>
  </si>
  <si>
    <t>Гидравлическое испытание внутридомовой системы ЦО</t>
  </si>
  <si>
    <t>2748 м/п</t>
  </si>
  <si>
    <t>Гидравлическое испытание ввода и узла управления ЦО</t>
  </si>
  <si>
    <t>ф89 мм-90 м/п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</si>
  <si>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</si>
  <si>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</si>
  <si>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С.Шило, 164</t>
  </si>
  <si>
    <t>Остаток денежных средств дома на 31.07.2015 г</t>
  </si>
  <si>
    <t>январь</t>
  </si>
  <si>
    <t>апрель</t>
  </si>
  <si>
    <t>ремонт кровли</t>
  </si>
  <si>
    <t>Сальдо на 01.08.2016 г</t>
  </si>
  <si>
    <t>Ремонт жилья: субабоненты</t>
  </si>
  <si>
    <t>Генеральный директор ООО У0 "ТаганСервис"____________________________________________</t>
  </si>
  <si>
    <t>сентябрь</t>
  </si>
  <si>
    <t>ремонт светильника</t>
  </si>
  <si>
    <t>октябрь</t>
  </si>
  <si>
    <t>смена труб КНС</t>
  </si>
  <si>
    <t>подъезды 2, 3</t>
  </si>
  <si>
    <t>сумма ден. средств</t>
  </si>
  <si>
    <t>кв. 40, 45</t>
  </si>
  <si>
    <t>кв. 53, 54</t>
  </si>
  <si>
    <t>кв.12</t>
  </si>
  <si>
    <t>ремонт ЩЭ</t>
  </si>
  <si>
    <t>подъезд 4</t>
  </si>
  <si>
    <t>смена ламп, патрона</t>
  </si>
  <si>
    <t>июль</t>
  </si>
  <si>
    <t>прокладка кабеля</t>
  </si>
  <si>
    <t>август</t>
  </si>
  <si>
    <t>подвал подъезд 2</t>
  </si>
  <si>
    <t>подъезд 1</t>
  </si>
  <si>
    <t>смена ламп</t>
  </si>
  <si>
    <t>кв. 36-37</t>
  </si>
  <si>
    <t>смена труб ЦО ф25мм</t>
  </si>
  <si>
    <t>кв.47-51-55</t>
  </si>
  <si>
    <t>смена труб ЦО ф20, 25мм</t>
  </si>
  <si>
    <t>Информация о собранных и израсходованных денежных средствах по статье "Ремонт Жилья" за период с 01.01.2017 г по 31.12.2017 г по адресу ул. С.Шило, 164</t>
  </si>
  <si>
    <t>Остаток денежных средств дома по статье "Ремонт жилья" на 31.12.2017 г</t>
  </si>
  <si>
    <t xml:space="preserve">Информация о выполненных работах по статье "Ремонт жилья" по адресу ул. С.Шило, 164  за период 01.01.2017 г по 31.12.2017 г </t>
  </si>
  <si>
    <t>дебиторская задолженность жителей по состоянию на 01.01.2017 г составляет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</si>
</sst>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1" fillId="0" borderId="3" xfId="0" applyFont="1" applyBorder="1"/>
    <xf numFmtId="0" fontId="0" fillId="2" borderId="12" xfId="0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4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7" xfId="0" applyNumberFormat="1" applyBorder="1" applyAlignment="1">
      <alignment vertical="center"/>
    </xf>
    <xf numFmtId="0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4" fillId="0" borderId="22" xfId="0" applyNumberFormat="1" applyFont="1" applyBorder="1"/>
    <xf numFmtId="0" fontId="1" fillId="0" borderId="31" xfId="0" applyFont="1" applyBorder="1" applyAlignment="1">
      <alignment wrapText="1"/>
    </xf>
    <xf numFmtId="0" fontId="0" fillId="0" borderId="32" xfId="0" applyBorder="1"/>
    <xf numFmtId="0" fontId="1" fillId="0" borderId="3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0" fillId="0" borderId="27" xfId="0" applyBorder="1"/>
    <xf numFmtId="0" fontId="1" fillId="0" borderId="36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33" xfId="0" applyNumberFormat="1" applyBorder="1"/>
    <xf numFmtId="2" fontId="0" fillId="0" borderId="35" xfId="0" applyNumberFormat="1" applyBorder="1"/>
    <xf numFmtId="2" fontId="0" fillId="0" borderId="27" xfId="0" applyNumberFormat="1" applyBorder="1"/>
    <xf numFmtId="0" fontId="0" fillId="0" borderId="38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5" fillId="0" borderId="40" xfId="0" applyFont="1" applyBorder="1"/>
    <xf numFmtId="0" fontId="0" fillId="0" borderId="38" xfId="0" applyBorder="1"/>
    <xf numFmtId="0" fontId="0" fillId="0" borderId="8" xfId="0" applyBorder="1"/>
    <xf numFmtId="0" fontId="0" fillId="0" borderId="34" xfId="0" applyBorder="1"/>
    <xf numFmtId="0" fontId="1" fillId="0" borderId="0" xfId="0" applyFont="1" applyFill="1" applyBorder="1" applyAlignment="1"/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horizontal="center"/>
    </xf>
    <xf numFmtId="0" fontId="5" fillId="0" borderId="39" xfId="0" applyFont="1" applyBorder="1" applyAlignment="1">
      <alignment horizontal="center" wrapText="1"/>
    </xf>
    <xf numFmtId="0" fontId="0" fillId="0" borderId="3" xfId="0" applyBorder="1" applyAlignment="1"/>
    <xf numFmtId="0" fontId="0" fillId="0" borderId="1" xfId="0" applyBorder="1" applyAlignme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4" fontId="0" fillId="0" borderId="3" xfId="0" applyNumberFormat="1" applyBorder="1"/>
    <xf numFmtId="4" fontId="0" fillId="0" borderId="1" xfId="0" applyNumberFormat="1" applyBorder="1"/>
    <xf numFmtId="4" fontId="4" fillId="0" borderId="12" xfId="0" applyNumberFormat="1" applyFont="1" applyBorder="1"/>
    <xf numFmtId="4" fontId="4" fillId="0" borderId="18" xfId="0" applyNumberFormat="1" applyFont="1" applyBorder="1"/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9" fillId="0" borderId="0" xfId="0" applyNumberFormat="1" applyFont="1"/>
    <xf numFmtId="165" fontId="0" fillId="0" borderId="35" xfId="0" applyNumberFormat="1" applyBorder="1"/>
    <xf numFmtId="165" fontId="0" fillId="0" borderId="27" xfId="0" applyNumberFormat="1" applyBorder="1" applyAlignment="1">
      <alignment vertical="center"/>
    </xf>
    <xf numFmtId="165" fontId="0" fillId="0" borderId="35" xfId="0" applyNumberFormat="1" applyBorder="1" applyAlignment="1">
      <alignment vertical="center"/>
    </xf>
    <xf numFmtId="165" fontId="0" fillId="0" borderId="20" xfId="0" applyNumberFormat="1" applyBorder="1"/>
    <xf numFmtId="165" fontId="1" fillId="0" borderId="12" xfId="0" applyNumberFormat="1" applyFont="1" applyBorder="1"/>
    <xf numFmtId="0" fontId="10" fillId="0" borderId="0" xfId="0" applyFont="1"/>
    <xf numFmtId="0" fontId="9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9" fillId="0" borderId="0" xfId="0" applyFont="1"/>
    <xf numFmtId="0" fontId="3" fillId="0" borderId="0" xfId="0" applyFont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0" fontId="10" fillId="0" borderId="0" xfId="0" applyFont="1"/>
    <xf numFmtId="0" fontId="3" fillId="0" borderId="4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1" fillId="0" borderId="5" xfId="0" applyNumberFormat="1" applyFont="1" applyBorder="1" applyAlignment="1">
      <alignment horizontal="left" vertical="center"/>
    </xf>
    <xf numFmtId="0" fontId="1" fillId="0" borderId="37" xfId="0" applyNumberFormat="1" applyFont="1" applyBorder="1" applyAlignment="1">
      <alignment horizontal="left" vertical="center"/>
    </xf>
    <xf numFmtId="0" fontId="1" fillId="0" borderId="26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topLeftCell="A4"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9" t="s">
        <v>11</v>
      </c>
      <c r="C2" s="89"/>
      <c r="D2" s="89"/>
      <c r="E2" s="89"/>
      <c r="F2" s="89"/>
    </row>
    <row r="3" spans="2:9" ht="26.25" customHeight="1" x14ac:dyDescent="0.35">
      <c r="B3" s="88" t="s">
        <v>48</v>
      </c>
      <c r="C3" s="88"/>
      <c r="D3" s="88"/>
      <c r="E3" s="88"/>
      <c r="F3" s="88"/>
      <c r="G3" s="1"/>
      <c r="H3" s="1"/>
      <c r="I3" s="1"/>
    </row>
    <row r="4" spans="2:9" ht="30" customHeight="1" thickBot="1" x14ac:dyDescent="0.25">
      <c r="B4" s="88"/>
      <c r="C4" s="88"/>
      <c r="D4" s="88"/>
      <c r="E4" s="88"/>
      <c r="F4" s="88"/>
    </row>
    <row r="5" spans="2:9" ht="60.75" thickBot="1" x14ac:dyDescent="0.3">
      <c r="B5" s="6" t="s">
        <v>0</v>
      </c>
      <c r="C5" s="6" t="s">
        <v>9</v>
      </c>
      <c r="D5" s="6" t="s">
        <v>10</v>
      </c>
      <c r="E5" s="7" t="s">
        <v>46</v>
      </c>
      <c r="F5" s="7" t="s">
        <v>47</v>
      </c>
    </row>
    <row r="6" spans="2:9" x14ac:dyDescent="0.2">
      <c r="B6" s="40" t="s">
        <v>1</v>
      </c>
      <c r="C6" s="41" t="e">
        <f>#REF!</f>
        <v>#REF!</v>
      </c>
      <c r="D6" s="41" t="e">
        <f>#REF!</f>
        <v>#REF!</v>
      </c>
      <c r="E6" s="41">
        <v>0</v>
      </c>
      <c r="F6" s="54" t="e">
        <f>#REF!</f>
        <v>#REF!</v>
      </c>
    </row>
    <row r="7" spans="2:9" x14ac:dyDescent="0.2">
      <c r="B7" s="42" t="s">
        <v>22</v>
      </c>
      <c r="C7" s="5" t="e">
        <f>'отчет сод. жилья'!B14</f>
        <v>#REF!</v>
      </c>
      <c r="D7" s="5" t="e">
        <f>'отчет сод. жилья'!C14</f>
        <v>#REF!</v>
      </c>
      <c r="E7" s="5">
        <v>0</v>
      </c>
      <c r="F7" s="55" t="e">
        <f>'отчет сод. жилья'!G16</f>
        <v>#REF!</v>
      </c>
    </row>
    <row r="8" spans="2:9" ht="25.5" x14ac:dyDescent="0.2">
      <c r="B8" s="43" t="s">
        <v>2</v>
      </c>
      <c r="C8" s="2" t="e">
        <f>'отчет сод. жилья'!B22</f>
        <v>#REF!</v>
      </c>
      <c r="D8" s="11" t="e">
        <f>'отчет сод. жилья'!C22</f>
        <v>#REF!</v>
      </c>
      <c r="E8" s="2">
        <v>0</v>
      </c>
      <c r="F8" s="56" t="e">
        <f>'отчет сод. жилья'!G24</f>
        <v>#REF!</v>
      </c>
    </row>
    <row r="9" spans="2:9" ht="25.5" x14ac:dyDescent="0.2">
      <c r="B9" s="43" t="s">
        <v>3</v>
      </c>
      <c r="C9" s="2" t="e">
        <f>#REF!</f>
        <v>#REF!</v>
      </c>
      <c r="D9" s="2" t="e">
        <f>#REF!</f>
        <v>#REF!</v>
      </c>
      <c r="E9" s="2">
        <v>0</v>
      </c>
      <c r="F9" s="44">
        <v>0</v>
      </c>
    </row>
    <row r="10" spans="2:9" x14ac:dyDescent="0.2">
      <c r="B10" s="43" t="s">
        <v>4</v>
      </c>
      <c r="C10" s="2" t="e">
        <f>#REF!</f>
        <v>#REF!</v>
      </c>
      <c r="D10" s="2" t="e">
        <f>#REF!</f>
        <v>#REF!</v>
      </c>
      <c r="E10" s="2">
        <v>0</v>
      </c>
      <c r="F10" s="44">
        <v>0</v>
      </c>
    </row>
    <row r="11" spans="2:9" x14ac:dyDescent="0.2">
      <c r="B11" s="43" t="s">
        <v>5</v>
      </c>
      <c r="C11" s="2" t="e">
        <f>#REF!</f>
        <v>#REF!</v>
      </c>
      <c r="D11" s="2" t="e">
        <f>#REF!</f>
        <v>#REF!</v>
      </c>
      <c r="E11" s="2">
        <v>0</v>
      </c>
      <c r="F11" s="44">
        <v>0</v>
      </c>
    </row>
    <row r="12" spans="2:9" ht="25.5" x14ac:dyDescent="0.2">
      <c r="B12" s="43" t="s">
        <v>6</v>
      </c>
      <c r="C12" s="2">
        <v>0</v>
      </c>
      <c r="D12" s="2">
        <v>0</v>
      </c>
      <c r="E12" s="2">
        <v>0</v>
      </c>
      <c r="F12" s="44">
        <v>0</v>
      </c>
    </row>
    <row r="13" spans="2:9" ht="25.5" x14ac:dyDescent="0.2">
      <c r="B13" s="43" t="s">
        <v>7</v>
      </c>
      <c r="C13" s="2" t="e">
        <f>#REF!</f>
        <v>#REF!</v>
      </c>
      <c r="D13" s="2" t="e">
        <f>#REF!</f>
        <v>#REF!</v>
      </c>
      <c r="E13" s="2">
        <v>0</v>
      </c>
      <c r="F13" s="44" t="e">
        <f>D13</f>
        <v>#REF!</v>
      </c>
    </row>
    <row r="14" spans="2:9" ht="26.25" thickBot="1" x14ac:dyDescent="0.25">
      <c r="B14" s="45" t="s">
        <v>8</v>
      </c>
      <c r="C14" s="46" t="e">
        <f>#REF!</f>
        <v>#REF!</v>
      </c>
      <c r="D14" s="46" t="e">
        <f>#REF!</f>
        <v>#REF!</v>
      </c>
      <c r="E14" s="46">
        <v>0</v>
      </c>
      <c r="F14" s="47">
        <v>0</v>
      </c>
    </row>
    <row r="16" spans="2:9" ht="19.5" customHeight="1" x14ac:dyDescent="0.2">
      <c r="B16" s="90" t="s">
        <v>66</v>
      </c>
      <c r="C16" s="90"/>
      <c r="D16" s="90"/>
      <c r="E16" s="90"/>
      <c r="F16" s="90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workbookViewId="0">
      <selection activeCell="G19" sqref="G19"/>
    </sheetView>
  </sheetViews>
  <sheetFormatPr defaultRowHeight="12.75" x14ac:dyDescent="0.2"/>
  <cols>
    <col min="1" max="1" width="40.140625" customWidth="1"/>
    <col min="2" max="2" width="18.85546875" customWidth="1"/>
    <col min="3" max="3" width="21.28515625" customWidth="1"/>
    <col min="4" max="4" width="17.5703125" customWidth="1"/>
    <col min="5" max="6" width="0" hidden="1" customWidth="1"/>
  </cols>
  <sheetData>
    <row r="2" spans="1:9" ht="102.75" customHeight="1" x14ac:dyDescent="0.2">
      <c r="A2" s="105" t="s">
        <v>98</v>
      </c>
      <c r="B2" s="105"/>
      <c r="C2" s="105"/>
      <c r="D2" s="105"/>
    </row>
    <row r="3" spans="1:9" ht="23.25" x14ac:dyDescent="0.35">
      <c r="A3" s="72"/>
      <c r="B3" s="72"/>
      <c r="C3" s="72"/>
      <c r="D3" s="72"/>
    </row>
    <row r="4" spans="1:9" ht="13.5" thickBot="1" x14ac:dyDescent="0.25"/>
    <row r="5" spans="1:9" ht="60" customHeight="1" x14ac:dyDescent="0.25">
      <c r="A5" s="65"/>
      <c r="B5" s="19" t="s">
        <v>23</v>
      </c>
      <c r="C5" s="19" t="s">
        <v>24</v>
      </c>
      <c r="D5" s="19" t="s">
        <v>25</v>
      </c>
    </row>
    <row r="6" spans="1:9" ht="13.5" customHeight="1" x14ac:dyDescent="0.25">
      <c r="A6" s="92" t="s">
        <v>73</v>
      </c>
      <c r="B6" s="92"/>
      <c r="C6" s="78">
        <v>-87010.47</v>
      </c>
      <c r="D6" s="66"/>
    </row>
    <row r="7" spans="1:9" x14ac:dyDescent="0.2">
      <c r="A7" s="9" t="s">
        <v>1</v>
      </c>
      <c r="B7" s="74">
        <v>167064.03</v>
      </c>
      <c r="C7" s="74">
        <v>143210.38</v>
      </c>
      <c r="D7" s="106">
        <v>129745.2202</v>
      </c>
    </row>
    <row r="8" spans="1:9" ht="13.5" thickBot="1" x14ac:dyDescent="0.25">
      <c r="A8" s="9" t="s">
        <v>74</v>
      </c>
      <c r="B8" s="75">
        <v>56828.34</v>
      </c>
      <c r="C8" s="75">
        <v>44475.519999999997</v>
      </c>
      <c r="D8" s="107"/>
    </row>
    <row r="9" spans="1:9" ht="15.75" thickBot="1" x14ac:dyDescent="0.3">
      <c r="A9" s="15" t="s">
        <v>29</v>
      </c>
      <c r="B9" s="76">
        <f>SUM(B7:B8)</f>
        <v>223892.37</v>
      </c>
      <c r="C9" s="76">
        <f>SUM(C6:C8)</f>
        <v>100675.43</v>
      </c>
      <c r="D9" s="77">
        <f>SUM(D6:D8)</f>
        <v>129745.2202</v>
      </c>
    </row>
    <row r="11" spans="1:9" ht="15.75" customHeight="1" x14ac:dyDescent="0.25">
      <c r="A11" s="73"/>
      <c r="B11" s="73"/>
      <c r="C11" s="73"/>
      <c r="D11" s="67"/>
    </row>
    <row r="12" spans="1:9" ht="15" x14ac:dyDescent="0.25">
      <c r="A12" s="108" t="s">
        <v>99</v>
      </c>
      <c r="B12" s="108"/>
      <c r="C12" s="108"/>
      <c r="D12" s="79">
        <f>C9-D9</f>
        <v>-29069.790200000003</v>
      </c>
      <c r="E12" s="86">
        <v>15372.47</v>
      </c>
    </row>
    <row r="14" spans="1:9" x14ac:dyDescent="0.2">
      <c r="I14" s="23"/>
    </row>
    <row r="15" spans="1:9" x14ac:dyDescent="0.2">
      <c r="A15" s="104" t="s">
        <v>101</v>
      </c>
      <c r="B15" s="104"/>
      <c r="C15" s="104"/>
      <c r="D15" s="80">
        <v>219203.25</v>
      </c>
      <c r="E15" s="87">
        <v>5806.44</v>
      </c>
    </row>
    <row r="17" spans="1:4" x14ac:dyDescent="0.2">
      <c r="A17" s="64" t="s">
        <v>75</v>
      </c>
      <c r="B17" s="64"/>
      <c r="C17" s="64"/>
      <c r="D17" s="64"/>
    </row>
  </sheetData>
  <mergeCells count="5">
    <mergeCell ref="A2:D2"/>
    <mergeCell ref="A6:B6"/>
    <mergeCell ref="D7:D8"/>
    <mergeCell ref="A12:C12"/>
    <mergeCell ref="A15:C15"/>
  </mergeCells>
  <pageMargins left="0.7" right="0.7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F26" sqref="F26"/>
    </sheetView>
  </sheetViews>
  <sheetFormatPr defaultRowHeight="12.75" x14ac:dyDescent="0.2"/>
  <cols>
    <col min="1" max="1" width="5" customWidth="1"/>
    <col min="2" max="2" width="9" customWidth="1"/>
    <col min="3" max="3" width="12.5703125" customWidth="1"/>
    <col min="4" max="4" width="27.28515625" customWidth="1"/>
    <col min="5" max="5" width="34.140625" customWidth="1"/>
    <col min="6" max="6" width="16.7109375" customWidth="1"/>
    <col min="7" max="7" width="0" hidden="1" customWidth="1"/>
  </cols>
  <sheetData>
    <row r="1" spans="1:7" ht="93.75" customHeight="1" thickBot="1" x14ac:dyDescent="0.25">
      <c r="A1" s="109" t="s">
        <v>100</v>
      </c>
      <c r="B1" s="109"/>
      <c r="C1" s="109"/>
      <c r="D1" s="109"/>
      <c r="E1" s="109"/>
      <c r="F1" s="109"/>
      <c r="G1" s="109"/>
    </row>
    <row r="2" spans="1:7" ht="16.5" customHeight="1" x14ac:dyDescent="0.25">
      <c r="A2" s="98" t="s">
        <v>12</v>
      </c>
      <c r="B2" s="100" t="s">
        <v>13</v>
      </c>
      <c r="C2" s="100" t="s">
        <v>14</v>
      </c>
      <c r="D2" s="100" t="s">
        <v>15</v>
      </c>
      <c r="E2" s="100" t="s">
        <v>16</v>
      </c>
      <c r="F2" s="102" t="s">
        <v>81</v>
      </c>
      <c r="G2" s="69" t="s">
        <v>17</v>
      </c>
    </row>
    <row r="3" spans="1:7" ht="29.25" customHeight="1" thickBot="1" x14ac:dyDescent="0.3">
      <c r="A3" s="99"/>
      <c r="B3" s="101"/>
      <c r="C3" s="101"/>
      <c r="D3" s="101"/>
      <c r="E3" s="101"/>
      <c r="F3" s="103"/>
      <c r="G3" s="60" t="s">
        <v>18</v>
      </c>
    </row>
    <row r="4" spans="1:7" x14ac:dyDescent="0.2">
      <c r="A4" s="63">
        <v>1</v>
      </c>
      <c r="B4" s="57">
        <v>2017</v>
      </c>
      <c r="C4" s="70" t="s">
        <v>70</v>
      </c>
      <c r="D4" s="70" t="s">
        <v>80</v>
      </c>
      <c r="E4" s="70" t="s">
        <v>77</v>
      </c>
      <c r="F4" s="81">
        <v>406</v>
      </c>
      <c r="G4" s="61"/>
    </row>
    <row r="5" spans="1:7" x14ac:dyDescent="0.2">
      <c r="A5" s="63">
        <v>2</v>
      </c>
      <c r="B5" s="29">
        <v>2017</v>
      </c>
      <c r="C5" s="70" t="s">
        <v>70</v>
      </c>
      <c r="D5" s="71" t="s">
        <v>82</v>
      </c>
      <c r="E5" s="71" t="s">
        <v>72</v>
      </c>
      <c r="F5" s="81">
        <v>69207</v>
      </c>
      <c r="G5" s="61"/>
    </row>
    <row r="6" spans="1:7" x14ac:dyDescent="0.2">
      <c r="A6" s="63">
        <v>3</v>
      </c>
      <c r="B6" s="29">
        <v>2017</v>
      </c>
      <c r="C6" s="71" t="s">
        <v>70</v>
      </c>
      <c r="D6" s="71" t="s">
        <v>83</v>
      </c>
      <c r="E6" s="71" t="s">
        <v>72</v>
      </c>
      <c r="F6" s="82">
        <v>37187</v>
      </c>
      <c r="G6" s="61"/>
    </row>
    <row r="7" spans="1:7" x14ac:dyDescent="0.2">
      <c r="A7" s="63">
        <v>4</v>
      </c>
      <c r="B7" s="29">
        <v>2017</v>
      </c>
      <c r="C7" s="31" t="s">
        <v>71</v>
      </c>
      <c r="D7" s="31" t="s">
        <v>84</v>
      </c>
      <c r="E7" s="31" t="s">
        <v>85</v>
      </c>
      <c r="F7" s="82">
        <v>457</v>
      </c>
      <c r="G7" s="61"/>
    </row>
    <row r="8" spans="1:7" x14ac:dyDescent="0.2">
      <c r="A8" s="63">
        <v>5</v>
      </c>
      <c r="B8" s="29">
        <v>2017</v>
      </c>
      <c r="C8" s="31" t="s">
        <v>50</v>
      </c>
      <c r="D8" s="31" t="s">
        <v>86</v>
      </c>
      <c r="E8" s="32" t="s">
        <v>87</v>
      </c>
      <c r="F8" s="82">
        <v>485</v>
      </c>
      <c r="G8" s="61"/>
    </row>
    <row r="9" spans="1:7" x14ac:dyDescent="0.2">
      <c r="A9" s="63">
        <v>6</v>
      </c>
      <c r="B9" s="29">
        <v>2017</v>
      </c>
      <c r="C9" s="31" t="s">
        <v>88</v>
      </c>
      <c r="E9" s="31" t="s">
        <v>89</v>
      </c>
      <c r="F9" s="82">
        <v>7090</v>
      </c>
      <c r="G9" s="61"/>
    </row>
    <row r="10" spans="1:7" x14ac:dyDescent="0.2">
      <c r="A10" s="63">
        <v>7</v>
      </c>
      <c r="B10" s="29">
        <v>2017</v>
      </c>
      <c r="C10" s="31" t="s">
        <v>90</v>
      </c>
      <c r="D10" s="32" t="s">
        <v>91</v>
      </c>
      <c r="E10" s="32" t="s">
        <v>79</v>
      </c>
      <c r="F10" s="82">
        <v>1494</v>
      </c>
      <c r="G10" s="61"/>
    </row>
    <row r="11" spans="1:7" x14ac:dyDescent="0.2">
      <c r="A11" s="63">
        <v>8</v>
      </c>
      <c r="B11" s="29">
        <v>2017</v>
      </c>
      <c r="C11" s="31" t="s">
        <v>76</v>
      </c>
      <c r="D11" s="32" t="s">
        <v>92</v>
      </c>
      <c r="E11" s="32" t="s">
        <v>93</v>
      </c>
      <c r="F11" s="82">
        <v>931</v>
      </c>
      <c r="G11" s="61"/>
    </row>
    <row r="12" spans="1:7" x14ac:dyDescent="0.2">
      <c r="A12" s="63">
        <v>9</v>
      </c>
      <c r="B12" s="29">
        <v>2017</v>
      </c>
      <c r="C12" s="31" t="s">
        <v>78</v>
      </c>
      <c r="D12" s="58" t="s">
        <v>94</v>
      </c>
      <c r="E12" s="59" t="s">
        <v>95</v>
      </c>
      <c r="F12" s="83">
        <v>1912</v>
      </c>
      <c r="G12" s="61"/>
    </row>
    <row r="13" spans="1:7" x14ac:dyDescent="0.2">
      <c r="A13" s="63">
        <v>10</v>
      </c>
      <c r="B13" s="29">
        <v>2017</v>
      </c>
      <c r="C13" s="31" t="s">
        <v>78</v>
      </c>
      <c r="D13" s="58" t="s">
        <v>96</v>
      </c>
      <c r="E13" s="59" t="s">
        <v>97</v>
      </c>
      <c r="F13" s="83">
        <v>7741</v>
      </c>
      <c r="G13" s="61"/>
    </row>
    <row r="14" spans="1:7" ht="13.5" thickBot="1" x14ac:dyDescent="0.25">
      <c r="A14" s="94" t="s">
        <v>20</v>
      </c>
      <c r="B14" s="95"/>
      <c r="C14" s="95"/>
      <c r="D14" s="95"/>
      <c r="E14" s="95"/>
      <c r="F14" s="84">
        <v>2835.2202000000002</v>
      </c>
      <c r="G14" s="62"/>
    </row>
    <row r="15" spans="1:7" ht="15.75" thickBot="1" x14ac:dyDescent="0.3">
      <c r="A15" s="96" t="s">
        <v>21</v>
      </c>
      <c r="B15" s="97"/>
      <c r="C15" s="97"/>
      <c r="D15" s="97"/>
      <c r="E15" s="97"/>
      <c r="F15" s="85">
        <f>SUM(F4:F14)</f>
        <v>129745.2202</v>
      </c>
      <c r="G15" s="68"/>
    </row>
    <row r="18" spans="1:5" x14ac:dyDescent="0.2">
      <c r="A18" s="64" t="s">
        <v>75</v>
      </c>
      <c r="B18" s="64"/>
      <c r="C18" s="64"/>
      <c r="D18" s="64"/>
      <c r="E18" s="64"/>
    </row>
  </sheetData>
  <mergeCells count="9">
    <mergeCell ref="A15:E15"/>
    <mergeCell ref="A14:E14"/>
    <mergeCell ref="A1:G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topLeftCell="A7" workbookViewId="0">
      <selection activeCell="A20" sqref="A20:F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91" t="s">
        <v>68</v>
      </c>
      <c r="B3" s="91"/>
      <c r="C3" s="91"/>
      <c r="D3" s="91"/>
      <c r="E3" s="91"/>
      <c r="F3" s="91"/>
      <c r="G3" s="91"/>
    </row>
    <row r="5" spans="1:7" ht="15.75" x14ac:dyDescent="0.25">
      <c r="A5" s="93" t="s">
        <v>49</v>
      </c>
      <c r="B5" s="93"/>
      <c r="C5" s="93"/>
      <c r="D5" s="93"/>
      <c r="E5" s="93"/>
      <c r="F5" s="93"/>
      <c r="G5" s="12">
        <v>65966.89</v>
      </c>
    </row>
    <row r="6" spans="1:7" ht="13.5" thickBot="1" x14ac:dyDescent="0.25"/>
    <row r="7" spans="1:7" ht="63.75" thickBot="1" x14ac:dyDescent="0.3">
      <c r="A7" s="13"/>
      <c r="B7" s="14" t="s">
        <v>23</v>
      </c>
      <c r="C7" s="14" t="s">
        <v>24</v>
      </c>
      <c r="D7" s="19" t="s">
        <v>25</v>
      </c>
      <c r="E7" s="14" t="s">
        <v>26</v>
      </c>
      <c r="F7" s="14" t="s">
        <v>27</v>
      </c>
      <c r="G7" s="20" t="s">
        <v>28</v>
      </c>
    </row>
    <row r="8" spans="1:7" ht="15" customHeight="1" x14ac:dyDescent="0.2">
      <c r="A8" s="4" t="s">
        <v>30</v>
      </c>
      <c r="B8" s="5" t="e">
        <f>#REF!</f>
        <v>#REF!</v>
      </c>
      <c r="C8" s="5" t="e">
        <f>#REF!</f>
        <v>#REF!</v>
      </c>
      <c r="D8" s="21" t="e">
        <f>'расход по дому ТО'!I25</f>
        <v>#REF!</v>
      </c>
      <c r="E8" s="5">
        <v>2002</v>
      </c>
      <c r="F8" s="5"/>
      <c r="G8" s="110" t="e">
        <f>C14-D14</f>
        <v>#REF!</v>
      </c>
    </row>
    <row r="9" spans="1:7" ht="33" customHeight="1" x14ac:dyDescent="0.2">
      <c r="A9" s="3" t="s">
        <v>31</v>
      </c>
      <c r="B9" s="2">
        <v>0</v>
      </c>
      <c r="C9" s="2">
        <v>0</v>
      </c>
      <c r="D9" s="21" t="e">
        <f>(#REF!*1.74)*2</f>
        <v>#REF!</v>
      </c>
      <c r="E9" s="2"/>
      <c r="F9" s="2"/>
      <c r="G9" s="111"/>
    </row>
    <row r="10" spans="1:7" ht="31.5" customHeight="1" x14ac:dyDescent="0.2">
      <c r="A10" s="3" t="s">
        <v>32</v>
      </c>
      <c r="B10" s="2"/>
      <c r="C10" s="2"/>
      <c r="D10" s="21" t="e">
        <f>(#REF!*0.15)*2</f>
        <v>#REF!</v>
      </c>
      <c r="E10" s="2"/>
      <c r="F10" s="2"/>
      <c r="G10" s="111"/>
    </row>
    <row r="11" spans="1:7" ht="15" customHeight="1" x14ac:dyDescent="0.2">
      <c r="A11" s="4" t="s">
        <v>33</v>
      </c>
      <c r="B11" s="2">
        <v>0</v>
      </c>
      <c r="C11" s="2">
        <v>0</v>
      </c>
      <c r="D11" s="21"/>
      <c r="E11" s="2"/>
      <c r="F11" s="2"/>
      <c r="G11" s="111"/>
    </row>
    <row r="12" spans="1:7" ht="26.25" customHeight="1" x14ac:dyDescent="0.2">
      <c r="A12" s="3" t="s">
        <v>34</v>
      </c>
      <c r="B12" s="2">
        <v>0</v>
      </c>
      <c r="C12" s="2">
        <v>0</v>
      </c>
      <c r="D12" s="21"/>
      <c r="E12" s="2"/>
      <c r="F12" s="2"/>
      <c r="G12" s="111"/>
    </row>
    <row r="13" spans="1:7" ht="34.5" customHeight="1" thickBot="1" x14ac:dyDescent="0.25">
      <c r="A13" s="22" t="s">
        <v>35</v>
      </c>
      <c r="B13" s="8">
        <v>0</v>
      </c>
      <c r="C13" s="8">
        <v>0</v>
      </c>
      <c r="D13" s="50"/>
      <c r="E13" s="8"/>
      <c r="F13" s="8"/>
      <c r="G13" s="111"/>
    </row>
    <row r="14" spans="1:7" ht="15" customHeight="1" thickBot="1" x14ac:dyDescent="0.3">
      <c r="A14" s="15" t="s">
        <v>42</v>
      </c>
      <c r="B14" s="16" t="e">
        <f t="shared" ref="B14:C14" si="0">SUM(B8:B13)</f>
        <v>#REF!</v>
      </c>
      <c r="C14" s="16" t="e">
        <f t="shared" si="0"/>
        <v>#REF!</v>
      </c>
      <c r="D14" s="17" t="e">
        <f>SUM(D8:D13)</f>
        <v>#REF!</v>
      </c>
      <c r="E14" s="16">
        <f>SUM(E8:E13)</f>
        <v>2002</v>
      </c>
      <c r="F14" s="16"/>
      <c r="G14" s="39" t="e">
        <f>SUM(G8)</f>
        <v>#REF!</v>
      </c>
    </row>
    <row r="15" spans="1:7" ht="15" customHeight="1" x14ac:dyDescent="0.25">
      <c r="A15" s="48"/>
      <c r="B15" s="48"/>
      <c r="C15" s="48"/>
      <c r="D15" s="49"/>
      <c r="E15" s="48"/>
      <c r="F15" s="48"/>
      <c r="G15" s="49"/>
    </row>
    <row r="16" spans="1:7" ht="15.75" x14ac:dyDescent="0.25">
      <c r="A16" s="93" t="s">
        <v>69</v>
      </c>
      <c r="B16" s="93"/>
      <c r="C16" s="93"/>
      <c r="D16" s="93"/>
      <c r="E16" s="93"/>
      <c r="F16" s="93"/>
      <c r="G16" s="18" t="e">
        <f>G5+C14-D14</f>
        <v>#REF!</v>
      </c>
    </row>
    <row r="17" spans="1:7" ht="15" customHeight="1" x14ac:dyDescent="0.25">
      <c r="A17" s="48"/>
      <c r="B17" s="48"/>
      <c r="C17" s="48"/>
      <c r="D17" s="49"/>
      <c r="E17" s="48"/>
      <c r="F17" s="48"/>
      <c r="G17" s="49"/>
    </row>
    <row r="18" spans="1:7" ht="15" customHeight="1" x14ac:dyDescent="0.25">
      <c r="A18" s="48"/>
      <c r="B18" s="48"/>
      <c r="C18" s="48"/>
      <c r="D18" s="49"/>
      <c r="E18" s="48"/>
      <c r="F18" s="48"/>
      <c r="G18" s="49"/>
    </row>
    <row r="19" spans="1:7" ht="15" customHeight="1" x14ac:dyDescent="0.25">
      <c r="A19" s="48"/>
      <c r="B19" s="48"/>
      <c r="C19" s="48"/>
      <c r="D19" s="49"/>
      <c r="E19" s="48"/>
      <c r="F19" s="48"/>
      <c r="G19" s="49"/>
    </row>
    <row r="20" spans="1:7" ht="15.75" x14ac:dyDescent="0.25">
      <c r="A20" s="93" t="s">
        <v>49</v>
      </c>
      <c r="B20" s="93"/>
      <c r="C20" s="93"/>
      <c r="D20" s="93"/>
      <c r="E20" s="93"/>
      <c r="F20" s="93"/>
      <c r="G20" s="18">
        <v>4972.84</v>
      </c>
    </row>
    <row r="21" spans="1:7" ht="15" customHeight="1" thickBot="1" x14ac:dyDescent="0.3">
      <c r="A21" s="48"/>
      <c r="B21" s="48"/>
      <c r="C21" s="48"/>
      <c r="D21" s="49"/>
      <c r="E21" s="48"/>
      <c r="F21" s="48"/>
      <c r="G21" s="49"/>
    </row>
    <row r="22" spans="1:7" ht="15" customHeight="1" thickBot="1" x14ac:dyDescent="0.25">
      <c r="A22" s="51" t="s">
        <v>43</v>
      </c>
      <c r="B22" s="10" t="e">
        <f>#REF!</f>
        <v>#REF!</v>
      </c>
      <c r="C22" s="10" t="e">
        <f>#REF!</f>
        <v>#REF!</v>
      </c>
      <c r="D22" s="52">
        <v>0</v>
      </c>
      <c r="E22" s="10">
        <v>0</v>
      </c>
      <c r="F22" s="10">
        <v>0</v>
      </c>
      <c r="G22" s="53" t="e">
        <f>C22-D22</f>
        <v>#REF!</v>
      </c>
    </row>
    <row r="23" spans="1:7" x14ac:dyDescent="0.2">
      <c r="G23" s="23"/>
    </row>
    <row r="24" spans="1:7" ht="15.75" x14ac:dyDescent="0.25">
      <c r="A24" s="93" t="s">
        <v>69</v>
      </c>
      <c r="B24" s="93"/>
      <c r="C24" s="93"/>
      <c r="D24" s="93"/>
      <c r="E24" s="93"/>
      <c r="F24" s="93"/>
      <c r="G24" s="18" t="e">
        <f>G20+C22-D22</f>
        <v>#REF!</v>
      </c>
    </row>
    <row r="27" spans="1:7" x14ac:dyDescent="0.2">
      <c r="A27" s="90" t="s">
        <v>66</v>
      </c>
      <c r="B27" s="90"/>
      <c r="C27" s="90"/>
      <c r="D27" s="90"/>
      <c r="E27" s="90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>
      <selection activeCell="I7" sqref="I7:I12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113" t="s">
        <v>36</v>
      </c>
      <c r="B2" s="113"/>
      <c r="C2" s="113"/>
      <c r="D2" s="113"/>
      <c r="E2" s="113"/>
      <c r="F2" s="113"/>
      <c r="G2" s="113"/>
      <c r="H2" s="113"/>
      <c r="I2" s="113"/>
    </row>
    <row r="3" spans="1:9" ht="17.25" x14ac:dyDescent="0.3">
      <c r="A3" s="113" t="s">
        <v>44</v>
      </c>
      <c r="B3" s="113"/>
      <c r="C3" s="113"/>
      <c r="D3" s="113"/>
      <c r="E3" s="113"/>
      <c r="F3" s="113"/>
      <c r="G3" s="113"/>
      <c r="H3" s="113"/>
      <c r="I3" s="113"/>
    </row>
    <row r="4" spans="1:9" ht="17.25" x14ac:dyDescent="0.3">
      <c r="A4" s="113" t="s">
        <v>67</v>
      </c>
      <c r="B4" s="113"/>
      <c r="C4" s="113"/>
      <c r="D4" s="113"/>
      <c r="E4" s="113"/>
      <c r="F4" s="113"/>
      <c r="G4" s="113"/>
      <c r="H4" s="113"/>
      <c r="I4" s="113"/>
    </row>
    <row r="5" spans="1:9" ht="13.5" thickBot="1" x14ac:dyDescent="0.25"/>
    <row r="6" spans="1:9" ht="45.75" thickBot="1" x14ac:dyDescent="0.25">
      <c r="A6" s="24" t="s">
        <v>12</v>
      </c>
      <c r="B6" s="25" t="s">
        <v>13</v>
      </c>
      <c r="C6" s="26" t="s">
        <v>14</v>
      </c>
      <c r="D6" s="26" t="s">
        <v>37</v>
      </c>
      <c r="E6" s="26" t="s">
        <v>16</v>
      </c>
      <c r="F6" s="27" t="s">
        <v>52</v>
      </c>
      <c r="G6" s="27" t="s">
        <v>38</v>
      </c>
      <c r="H6" s="27" t="s">
        <v>19</v>
      </c>
      <c r="I6" s="7" t="s">
        <v>39</v>
      </c>
    </row>
    <row r="7" spans="1:9" x14ac:dyDescent="0.2">
      <c r="A7" s="28">
        <v>1</v>
      </c>
      <c r="B7" s="29">
        <v>2015</v>
      </c>
      <c r="C7" s="30" t="s">
        <v>50</v>
      </c>
      <c r="D7" s="31" t="s">
        <v>54</v>
      </c>
      <c r="E7" s="32" t="s">
        <v>53</v>
      </c>
      <c r="F7" s="33" t="s">
        <v>55</v>
      </c>
      <c r="G7" s="33"/>
      <c r="H7" s="33"/>
      <c r="I7" s="34">
        <v>558.64</v>
      </c>
    </row>
    <row r="8" spans="1:9" x14ac:dyDescent="0.2">
      <c r="A8" s="28">
        <v>2</v>
      </c>
      <c r="B8" s="29">
        <v>2015</v>
      </c>
      <c r="C8" s="30" t="s">
        <v>50</v>
      </c>
      <c r="D8" s="31" t="s">
        <v>51</v>
      </c>
      <c r="E8" s="32" t="s">
        <v>56</v>
      </c>
      <c r="F8" s="33" t="s">
        <v>57</v>
      </c>
      <c r="G8" s="33"/>
      <c r="H8" s="33"/>
      <c r="I8" s="34">
        <v>1048.81</v>
      </c>
    </row>
    <row r="9" spans="1:9" ht="38.25" x14ac:dyDescent="0.2">
      <c r="A9" s="28">
        <v>3</v>
      </c>
      <c r="B9" s="29">
        <v>2015</v>
      </c>
      <c r="C9" s="30" t="s">
        <v>50</v>
      </c>
      <c r="D9" s="31" t="s">
        <v>51</v>
      </c>
      <c r="E9" s="32" t="s">
        <v>58</v>
      </c>
      <c r="F9" s="33" t="s">
        <v>60</v>
      </c>
      <c r="G9" s="33"/>
      <c r="H9" s="33"/>
      <c r="I9" s="34">
        <v>572.23</v>
      </c>
    </row>
    <row r="10" spans="1:9" ht="51" x14ac:dyDescent="0.2">
      <c r="A10" s="28">
        <v>4</v>
      </c>
      <c r="B10" s="29">
        <v>2015</v>
      </c>
      <c r="C10" s="30" t="s">
        <v>50</v>
      </c>
      <c r="D10" s="31"/>
      <c r="E10" s="32" t="s">
        <v>59</v>
      </c>
      <c r="F10" s="33" t="s">
        <v>61</v>
      </c>
      <c r="G10" s="33"/>
      <c r="H10" s="33"/>
      <c r="I10" s="34">
        <v>17156.43</v>
      </c>
    </row>
    <row r="11" spans="1:9" ht="25.5" x14ac:dyDescent="0.2">
      <c r="A11" s="28">
        <v>5</v>
      </c>
      <c r="B11" s="29">
        <v>2015</v>
      </c>
      <c r="C11" s="30" t="s">
        <v>50</v>
      </c>
      <c r="D11" s="31"/>
      <c r="E11" s="32" t="s">
        <v>62</v>
      </c>
      <c r="F11" s="33" t="s">
        <v>63</v>
      </c>
      <c r="G11" s="33"/>
      <c r="H11" s="33"/>
      <c r="I11" s="34">
        <v>52630.25</v>
      </c>
    </row>
    <row r="12" spans="1:9" ht="25.5" x14ac:dyDescent="0.2">
      <c r="A12" s="28">
        <v>6</v>
      </c>
      <c r="B12" s="29">
        <v>2015</v>
      </c>
      <c r="C12" s="30" t="s">
        <v>50</v>
      </c>
      <c r="D12" s="31"/>
      <c r="E12" s="32" t="s">
        <v>64</v>
      </c>
      <c r="F12" s="33" t="s">
        <v>65</v>
      </c>
      <c r="G12" s="33"/>
      <c r="H12" s="33"/>
      <c r="I12" s="34">
        <v>1581.58</v>
      </c>
    </row>
    <row r="13" spans="1:9" x14ac:dyDescent="0.2">
      <c r="A13" s="28"/>
      <c r="B13" s="29"/>
      <c r="C13" s="30"/>
      <c r="D13" s="31"/>
      <c r="E13" s="32"/>
      <c r="F13" s="33"/>
      <c r="G13" s="33"/>
      <c r="H13" s="33"/>
      <c r="I13" s="34"/>
    </row>
    <row r="14" spans="1:9" x14ac:dyDescent="0.2">
      <c r="A14" s="28"/>
      <c r="B14" s="29"/>
      <c r="C14" s="30"/>
      <c r="D14" s="31"/>
      <c r="E14" s="32"/>
      <c r="F14" s="33"/>
      <c r="G14" s="33"/>
      <c r="H14" s="33"/>
      <c r="I14" s="34"/>
    </row>
    <row r="15" spans="1:9" x14ac:dyDescent="0.2">
      <c r="A15" s="28"/>
      <c r="B15" s="29"/>
      <c r="C15" s="30"/>
      <c r="D15" s="31"/>
      <c r="E15" s="32"/>
      <c r="F15" s="33"/>
      <c r="G15" s="33"/>
      <c r="H15" s="33"/>
      <c r="I15" s="34"/>
    </row>
    <row r="16" spans="1:9" x14ac:dyDescent="0.2">
      <c r="A16" s="28"/>
      <c r="B16" s="29"/>
      <c r="C16" s="30"/>
      <c r="D16" s="31"/>
      <c r="E16" s="32"/>
      <c r="F16" s="33"/>
      <c r="G16" s="33"/>
      <c r="H16" s="33"/>
      <c r="I16" s="34"/>
    </row>
    <row r="17" spans="1:9" x14ac:dyDescent="0.2">
      <c r="A17" s="28"/>
      <c r="B17" s="29"/>
      <c r="C17" s="30"/>
      <c r="D17" s="31"/>
      <c r="E17" s="32"/>
      <c r="F17" s="33"/>
      <c r="G17" s="33"/>
      <c r="H17" s="33"/>
      <c r="I17" s="34"/>
    </row>
    <row r="18" spans="1:9" x14ac:dyDescent="0.2">
      <c r="A18" s="28"/>
      <c r="B18" s="29"/>
      <c r="C18" s="30"/>
      <c r="D18" s="31"/>
      <c r="E18" s="32"/>
      <c r="F18" s="33"/>
      <c r="G18" s="33"/>
      <c r="H18" s="33"/>
      <c r="I18" s="34"/>
    </row>
    <row r="19" spans="1:9" hidden="1" x14ac:dyDescent="0.2">
      <c r="A19" s="28"/>
      <c r="B19" s="29"/>
      <c r="C19" s="30"/>
      <c r="D19" s="31"/>
      <c r="E19" s="32"/>
      <c r="F19" s="33"/>
      <c r="G19" s="33"/>
      <c r="H19" s="33"/>
      <c r="I19" s="34"/>
    </row>
    <row r="20" spans="1:9" hidden="1" x14ac:dyDescent="0.2">
      <c r="A20" s="28"/>
      <c r="B20" s="29"/>
      <c r="C20" s="30"/>
      <c r="D20" s="31"/>
      <c r="E20" s="32"/>
      <c r="F20" s="33"/>
      <c r="G20" s="33"/>
      <c r="H20" s="33"/>
      <c r="I20" s="34"/>
    </row>
    <row r="21" spans="1:9" hidden="1" x14ac:dyDescent="0.2">
      <c r="A21" s="28"/>
      <c r="B21" s="29"/>
      <c r="C21" s="30"/>
      <c r="D21" s="31"/>
      <c r="E21" s="32"/>
      <c r="F21" s="33"/>
      <c r="G21" s="33"/>
      <c r="H21" s="33"/>
      <c r="I21" s="34"/>
    </row>
    <row r="22" spans="1:9" hidden="1" x14ac:dyDescent="0.2">
      <c r="A22" s="28"/>
      <c r="B22" s="29"/>
      <c r="C22" s="30"/>
      <c r="D22" s="31"/>
      <c r="E22" s="32"/>
      <c r="F22" s="33"/>
      <c r="G22" s="33"/>
      <c r="H22" s="33"/>
      <c r="I22" s="34"/>
    </row>
    <row r="23" spans="1:9" x14ac:dyDescent="0.2">
      <c r="A23" s="28"/>
      <c r="B23" s="119" t="s">
        <v>45</v>
      </c>
      <c r="C23" s="120"/>
      <c r="D23" s="120"/>
      <c r="E23" s="120"/>
      <c r="F23" s="120"/>
      <c r="G23" s="120"/>
      <c r="H23" s="121"/>
      <c r="I23" s="34"/>
    </row>
    <row r="24" spans="1:9" ht="15.75" thickBot="1" x14ac:dyDescent="0.25">
      <c r="A24" s="35"/>
      <c r="B24" s="114" t="s">
        <v>40</v>
      </c>
      <c r="C24" s="115"/>
      <c r="D24" s="115"/>
      <c r="E24" s="115"/>
      <c r="F24" s="115"/>
      <c r="G24" s="115"/>
      <c r="H24" s="116"/>
      <c r="I24" s="36" t="e">
        <f>#REF!+#REF!</f>
        <v>#REF!</v>
      </c>
    </row>
    <row r="25" spans="1:9" ht="15.75" thickBot="1" x14ac:dyDescent="0.3">
      <c r="A25" s="96" t="s">
        <v>41</v>
      </c>
      <c r="B25" s="97"/>
      <c r="C25" s="97"/>
      <c r="D25" s="37"/>
      <c r="E25" s="37"/>
      <c r="F25" s="37"/>
      <c r="G25" s="37"/>
      <c r="H25" s="37"/>
      <c r="I25" s="38" t="e">
        <f>SUM(I7:I24)</f>
        <v>#REF!</v>
      </c>
    </row>
    <row r="26" spans="1:9" x14ac:dyDescent="0.2">
      <c r="A26" s="117"/>
      <c r="B26" s="117"/>
      <c r="C26" s="118"/>
      <c r="D26" s="118"/>
      <c r="E26" s="118"/>
      <c r="F26" s="118"/>
      <c r="G26" s="118"/>
      <c r="H26" s="118"/>
      <c r="I26" s="118"/>
    </row>
    <row r="30" spans="1:9" ht="15" x14ac:dyDescent="0.25">
      <c r="A30" s="112" t="s">
        <v>66</v>
      </c>
      <c r="B30" s="112"/>
      <c r="C30" s="112"/>
      <c r="D30" s="112"/>
      <c r="E30" s="112"/>
      <c r="F30" s="112"/>
      <c r="G30" s="112"/>
      <c r="H30" s="112"/>
      <c r="I30" s="112"/>
    </row>
  </sheetData>
  <mergeCells count="8">
    <mergeCell ref="A30:I30"/>
    <mergeCell ref="A2:I2"/>
    <mergeCell ref="A3:I3"/>
    <mergeCell ref="A4:I4"/>
    <mergeCell ref="B24:H24"/>
    <mergeCell ref="A25:C25"/>
    <mergeCell ref="A26:I26"/>
    <mergeCell ref="B23:H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 отчет по дому за 15 г</vt:lpstr>
      <vt:lpstr>отчет ТР</vt:lpstr>
      <vt:lpstr>расход  ТР 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2018-03-16T06:46:34Z</cp:lastPrinted>
  <dcterms:created xsi:type="dcterms:W3CDTF">2015-02-24T21:57:31Z</dcterms:created>
  <dcterms:modified xsi:type="dcterms:W3CDTF">2018-03-26T09:53:33Z</dcterms:modified>
</cp:coreProperties>
</file>