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 activeTab="2"/>
  </bookViews>
  <sheets>
    <sheet name="отчет сод. жилья" sheetId="5" r:id="rId1"/>
    <sheet name="расход по дому ТО" sheetId="6" r:id="rId2"/>
    <sheet name="отчет ТР" sheetId="7" r:id="rId3"/>
    <sheet name="расход по дому ТР" sheetId="8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C9" i="7" l="1"/>
  <c r="B9" i="7"/>
  <c r="C8" i="7"/>
  <c r="B8" i="7"/>
  <c r="G19" i="8"/>
  <c r="G20" i="8"/>
  <c r="D8" i="7" s="1"/>
  <c r="D10" i="7" s="1"/>
  <c r="B10" i="7"/>
  <c r="C8" i="5"/>
  <c r="G22" i="6"/>
  <c r="D11" i="5"/>
  <c r="D10" i="5"/>
  <c r="B8" i="5"/>
  <c r="C10" i="7" l="1"/>
  <c r="D12" i="7" s="1"/>
  <c r="C9" i="5"/>
  <c r="B9" i="5"/>
  <c r="B12" i="5" l="1"/>
  <c r="C12" i="5" l="1"/>
  <c r="G23" i="6"/>
  <c r="D8" i="5" s="1"/>
  <c r="D12" i="5" s="1"/>
</calcChain>
</file>

<file path=xl/sharedStrings.xml><?xml version="1.0" encoding="utf-8"?>
<sst xmlns="http://schemas.openxmlformats.org/spreadsheetml/2006/main" count="85" uniqueCount="65">
  <si>
    <t>№ п/п</t>
  </si>
  <si>
    <t>год</t>
  </si>
  <si>
    <t>месяц</t>
  </si>
  <si>
    <t>вид работ</t>
  </si>
  <si>
    <t>начислено,руб.</t>
  </si>
  <si>
    <t>оплачено,руб</t>
  </si>
  <si>
    <t>выполнено работ на сумму,руб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</si>
  <si>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</si>
  <si>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</si>
  <si>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</si>
  <si>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</si>
  <si>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</si>
  <si>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</si>
  <si>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в доме по адресу ул. Свободы, 18</t>
  </si>
  <si>
    <t>Объем выполненных работ</t>
  </si>
  <si>
    <t>июнь</t>
  </si>
  <si>
    <t>Содержание и Ремонт жилья</t>
  </si>
  <si>
    <t>Содержание и Ремонт  жилья: итого</t>
  </si>
  <si>
    <t>Содержание и Ремонт жилья(субабоненты)</t>
  </si>
  <si>
    <t>придомовая территория</t>
  </si>
  <si>
    <t>покос травы</t>
  </si>
  <si>
    <t>подвал</t>
  </si>
  <si>
    <t>переходящее сальдо на 01.01.16 г</t>
  </si>
  <si>
    <t>корректировка весенне-осеннего осмотра</t>
  </si>
  <si>
    <t>корректировка сметы №13 от 30.06.2015 г.</t>
  </si>
  <si>
    <t>корректировка сметы №14 от 30.06.2015 г.</t>
  </si>
  <si>
    <t>февраль</t>
  </si>
  <si>
    <t>кв.17</t>
  </si>
  <si>
    <t>частичная смена фановой трубы КНС</t>
  </si>
  <si>
    <t>апрель</t>
  </si>
  <si>
    <t>кв.32</t>
  </si>
  <si>
    <t>ремонт эл.щита,замена автомата</t>
  </si>
  <si>
    <t>май</t>
  </si>
  <si>
    <t>гидравлическое испытание системы ЦО</t>
  </si>
  <si>
    <t>дезинсекция</t>
  </si>
  <si>
    <t>удаление дерева</t>
  </si>
  <si>
    <t>фасад</t>
  </si>
  <si>
    <t>установка аншлага</t>
  </si>
  <si>
    <t>июль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</si>
  <si>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</si>
  <si>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</si>
  <si>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 на 01.08.2016 г. состовляет:</t>
  </si>
  <si>
    <t>Генеральный директор ООО У0 "ТаганСервис"____________________________________________</t>
  </si>
  <si>
    <t>за период с 01.01.2016 по 31.07.2016 гг.</t>
  </si>
  <si>
    <t>Информация о выполненных работах  по статье "Ремонт жилья"</t>
  </si>
  <si>
    <t>Информация о выполненных работах  по статье "Содержание  и Ремонт жилья"</t>
  </si>
  <si>
    <t xml:space="preserve"> Ремонт жилья</t>
  </si>
  <si>
    <t xml:space="preserve"> Ремонт жилья(субабоненты)</t>
  </si>
  <si>
    <t xml:space="preserve"> Ремонт  жилья: итого</t>
  </si>
  <si>
    <t>переходящее сальдо на 01.08.16 г</t>
  </si>
  <si>
    <t>Остаток денежных средств дома по статье "Ремонт жилья" на 31.12.2016 г</t>
  </si>
  <si>
    <t>дебиторская задолженность жителей по состоянию  на 01.01.2017 г. состовляет:</t>
  </si>
  <si>
    <t>за период с 01.08.2016 по 31.12.2016 гг.</t>
  </si>
  <si>
    <t>сентябрь</t>
  </si>
  <si>
    <t>кровля</t>
  </si>
  <si>
    <t>ремонт кровли</t>
  </si>
  <si>
    <t>подъезд 4</t>
  </si>
  <si>
    <t>ремонт светильника</t>
  </si>
  <si>
    <t>октябрь</t>
  </si>
  <si>
    <t>кв.30</t>
  </si>
  <si>
    <t>ремонт щита этажного</t>
  </si>
  <si>
    <t>подъезд 3</t>
  </si>
  <si>
    <t>ремонт кобры</t>
  </si>
  <si>
    <t>Информация о собранных и израсходованных денежных средствах по статье "Ремонт Жилья" за период с 01.08.2016 г по 31.12.2016 г по адресу ул. Свободы, 18</t>
  </si>
  <si>
    <t>Информация о собранных и израсходованных денежных средствах по статье "Содержание и Ремонт  Жилья" за период с 01.01.2016 г по 31.07.2016 г по адресу ул. Свободы,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</si>
</sst>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&quot;р.&quot;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65" fontId="0" fillId="0" borderId="21" xfId="0" applyNumberFormat="1" applyBorder="1" applyAlignment="1">
      <alignment vertical="center"/>
    </xf>
    <xf numFmtId="165" fontId="3" fillId="0" borderId="9" xfId="0" applyNumberFormat="1" applyFont="1" applyBorder="1" applyAlignment="1"/>
    <xf numFmtId="165" fontId="3" fillId="0" borderId="13" xfId="0" applyNumberFormat="1" applyFont="1" applyBorder="1" applyAlignment="1"/>
    <xf numFmtId="0" fontId="3" fillId="0" borderId="0" xfId="0" applyFont="1" applyBorder="1"/>
    <xf numFmtId="2" fontId="3" fillId="0" borderId="0" xfId="0" applyNumberFormat="1" applyFont="1" applyBorder="1"/>
    <xf numFmtId="0" fontId="1" fillId="0" borderId="0" xfId="0" applyFont="1" applyFill="1" applyBorder="1" applyAlignment="1"/>
    <xf numFmtId="0" fontId="0" fillId="0" borderId="23" xfId="0" applyBorder="1" applyAlignment="1">
      <alignment wrapText="1"/>
    </xf>
    <xf numFmtId="0" fontId="3" fillId="0" borderId="24" xfId="0" applyFont="1" applyBorder="1"/>
    <xf numFmtId="0" fontId="3" fillId="0" borderId="25" xfId="0" applyFont="1" applyBorder="1"/>
    <xf numFmtId="2" fontId="3" fillId="0" borderId="25" xfId="0" applyNumberFormat="1" applyFont="1" applyBorder="1"/>
    <xf numFmtId="0" fontId="5" fillId="0" borderId="1" xfId="0" applyFont="1" applyBorder="1" applyAlignment="1">
      <alignment wrapText="1"/>
    </xf>
    <xf numFmtId="164" fontId="0" fillId="0" borderId="1" xfId="0" applyNumberFormat="1" applyBorder="1"/>
    <xf numFmtId="0" fontId="9" fillId="0" borderId="1" xfId="0" applyFont="1" applyBorder="1"/>
    <xf numFmtId="0" fontId="3" fillId="0" borderId="0" xfId="0" applyFont="1" applyAlignment="1"/>
    <xf numFmtId="0" fontId="4" fillId="0" borderId="0" xfId="0" applyFont="1" applyAlignment="1">
      <alignment horizontal="left" wrapText="1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2" fontId="9" fillId="0" borderId="0" xfId="0" applyNumberFormat="1" applyFont="1"/>
    <xf numFmtId="0" fontId="2" fillId="0" borderId="0" xfId="0" applyFont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39">
          <cell r="D39">
            <v>132034.05000000002</v>
          </cell>
          <cell r="N39">
            <v>169665.37</v>
          </cell>
          <cell r="P39">
            <v>3298.56</v>
          </cell>
          <cell r="AJ39">
            <v>2594.4589499999997</v>
          </cell>
          <cell r="AL39">
            <v>102.97409999999999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9">
          <cell r="D39">
            <v>302335.13</v>
          </cell>
          <cell r="G39">
            <v>478.84</v>
          </cell>
          <cell r="P39">
            <v>310851.78999999992</v>
          </cell>
          <cell r="R39">
            <v>6171.6</v>
          </cell>
          <cell r="AN39">
            <v>4755.3508500000007</v>
          </cell>
          <cell r="AP39">
            <v>191.69055</v>
          </cell>
        </row>
      </sheetData>
      <sheetData sheetId="14"/>
      <sheetData sheetId="15"/>
      <sheetData sheetId="16">
        <row r="39">
          <cell r="D39">
            <v>31433.9</v>
          </cell>
          <cell r="P39">
            <v>27668.51</v>
          </cell>
          <cell r="AN39">
            <v>415.02764999999994</v>
          </cell>
          <cell r="AP39">
            <v>16.946400000000001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8">
          <cell r="E38">
            <v>73240.850000000006</v>
          </cell>
          <cell r="I38">
            <v>1461.86</v>
          </cell>
          <cell r="K38">
            <v>63262.559999999998</v>
          </cell>
          <cell r="M38">
            <v>1417.16</v>
          </cell>
          <cell r="AC38">
            <v>970.19579999999996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0"/>
  <sheetViews>
    <sheetView workbookViewId="0">
      <selection activeCell="A3" sqref="A3:D3"/>
    </sheetView>
  </sheetViews>
  <sheetFormatPr defaultRowHeight="12.75" x14ac:dyDescent="0.2"/>
  <cols>
    <col min="1" max="1" width="36.140625" customWidth="1"/>
    <col min="2" max="2" width="20.7109375" customWidth="1"/>
    <col min="3" max="3" width="24.5703125" customWidth="1"/>
    <col min="4" max="4" width="16.7109375" customWidth="1"/>
  </cols>
  <sheetData>
    <row r="3" spans="1:4" ht="93.75" customHeight="1" x14ac:dyDescent="0.35">
      <c r="A3" s="45" t="s">
        <v>64</v>
      </c>
      <c r="B3" s="45"/>
      <c r="C3" s="45"/>
      <c r="D3" s="45"/>
    </row>
    <row r="5" spans="1:4" ht="13.5" thickBot="1" x14ac:dyDescent="0.25"/>
    <row r="6" spans="1:4" ht="47.25" x14ac:dyDescent="0.25">
      <c r="A6" s="25"/>
      <c r="B6" s="4" t="s">
        <v>4</v>
      </c>
      <c r="C6" s="4" t="s">
        <v>5</v>
      </c>
      <c r="D6" s="5" t="s">
        <v>6</v>
      </c>
    </row>
    <row r="7" spans="1:4" ht="15" customHeight="1" x14ac:dyDescent="0.25">
      <c r="A7" s="46" t="s">
        <v>22</v>
      </c>
      <c r="B7" s="46"/>
      <c r="C7" s="31">
        <v>94284.74</v>
      </c>
      <c r="D7" s="29"/>
    </row>
    <row r="8" spans="1:4" ht="33" customHeight="1" x14ac:dyDescent="0.2">
      <c r="A8" s="2" t="s">
        <v>16</v>
      </c>
      <c r="B8" s="30">
        <f>'[1]июнь 16'!$D$39-[1]декабрь!$D$39+'[1]июль 16'!$D$39</f>
        <v>201734.97999999998</v>
      </c>
      <c r="C8" s="1">
        <f>'[1]июнь 16'!$P$39-[1]декабрь!$N$39+6565.44-471.66-1908.5+'[1]июль 16'!$P$39-2500.01</f>
        <v>170540.19999999992</v>
      </c>
      <c r="D8" s="47">
        <f>'расход по дому ТО'!G23</f>
        <v>29679.062400000003</v>
      </c>
    </row>
    <row r="9" spans="1:4" ht="33" customHeight="1" x14ac:dyDescent="0.2">
      <c r="A9" s="2" t="s">
        <v>18</v>
      </c>
      <c r="B9" s="30">
        <f>'[1]июнь 16'!$G$39*6</f>
        <v>2873.04</v>
      </c>
      <c r="C9" s="1">
        <f>'[1]июнь 16'!$R$39-[1]декабрь!$P$39</f>
        <v>2873.0400000000004</v>
      </c>
      <c r="D9" s="48"/>
    </row>
    <row r="10" spans="1:4" ht="31.5" customHeight="1" x14ac:dyDescent="0.2">
      <c r="A10" s="2" t="s">
        <v>7</v>
      </c>
      <c r="B10" s="1">
        <v>0</v>
      </c>
      <c r="C10" s="1">
        <v>0</v>
      </c>
      <c r="D10" s="6">
        <f>(3185.09*1.74)*7</f>
        <v>38794.396200000003</v>
      </c>
    </row>
    <row r="11" spans="1:4" ht="30.75" customHeight="1" x14ac:dyDescent="0.2">
      <c r="A11" s="2" t="s">
        <v>8</v>
      </c>
      <c r="B11" s="1"/>
      <c r="C11" s="1"/>
      <c r="D11" s="6">
        <f>(3185.09*0.15)*7</f>
        <v>3344.3445000000002</v>
      </c>
    </row>
    <row r="12" spans="1:4" ht="26.25" customHeight="1" thickBot="1" x14ac:dyDescent="0.3">
      <c r="A12" s="26" t="s">
        <v>17</v>
      </c>
      <c r="B12" s="27">
        <f>SUM(B8:B11)</f>
        <v>204608.02</v>
      </c>
      <c r="C12" s="27">
        <f>SUM(C7:C11)</f>
        <v>267697.97999999992</v>
      </c>
      <c r="D12" s="28">
        <f>SUM(D8:D11)</f>
        <v>71817.803100000019</v>
      </c>
    </row>
    <row r="13" spans="1:4" ht="34.5" customHeight="1" x14ac:dyDescent="0.25">
      <c r="A13" s="22"/>
      <c r="B13" s="22"/>
      <c r="C13" s="22"/>
      <c r="D13" s="23"/>
    </row>
    <row r="14" spans="1:4" ht="15" customHeight="1" x14ac:dyDescent="0.25">
      <c r="A14" s="40" t="s">
        <v>39</v>
      </c>
      <c r="B14" s="40"/>
      <c r="C14" s="40"/>
      <c r="D14" s="40">
        <v>91182.23</v>
      </c>
    </row>
    <row r="15" spans="1:4" ht="15.75" customHeight="1" x14ac:dyDescent="0.25">
      <c r="A15" s="40" t="s">
        <v>40</v>
      </c>
      <c r="B15" s="40"/>
      <c r="C15" s="40"/>
      <c r="D15" s="40">
        <v>104697.96</v>
      </c>
    </row>
    <row r="16" spans="1:4" ht="15.75" x14ac:dyDescent="0.25">
      <c r="A16" s="33"/>
      <c r="B16" s="33"/>
      <c r="C16" s="33"/>
      <c r="D16" s="33"/>
    </row>
    <row r="17" spans="1:4" x14ac:dyDescent="0.2">
      <c r="A17" s="41" t="s">
        <v>41</v>
      </c>
      <c r="B17" s="42"/>
      <c r="C17" s="42"/>
      <c r="D17" s="43">
        <v>15082.83</v>
      </c>
    </row>
    <row r="18" spans="1:4" ht="12.75" customHeight="1" x14ac:dyDescent="0.25">
      <c r="A18" s="33"/>
      <c r="B18" s="33"/>
      <c r="C18" s="33"/>
      <c r="D18" s="33"/>
    </row>
    <row r="20" spans="1:4" x14ac:dyDescent="0.2">
      <c r="A20" s="24" t="s">
        <v>42</v>
      </c>
      <c r="B20" s="24"/>
      <c r="C20" s="24"/>
      <c r="D20" s="24"/>
    </row>
  </sheetData>
  <mergeCells count="3">
    <mergeCell ref="A3:D3"/>
    <mergeCell ref="A7:B7"/>
    <mergeCell ref="D8:D9"/>
  </mergeCells>
  <pageMargins left="0.7" right="0.7" top="0.75" bottom="0.75" header="0.3" footer="0.3"/>
  <pageSetup paperSize="9" scale="9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8"/>
  <sheetViews>
    <sheetView workbookViewId="0">
      <selection activeCell="A2" sqref="A2:G2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36.28515625" hidden="1" customWidth="1"/>
    <col min="7" max="7" width="13" customWidth="1"/>
  </cols>
  <sheetData>
    <row r="2" spans="1:7" ht="17.25" x14ac:dyDescent="0.3">
      <c r="A2" s="57" t="s">
        <v>45</v>
      </c>
      <c r="B2" s="57"/>
      <c r="C2" s="57"/>
      <c r="D2" s="57"/>
      <c r="E2" s="57"/>
      <c r="F2" s="57"/>
      <c r="G2" s="57"/>
    </row>
    <row r="3" spans="1:7" ht="17.25" x14ac:dyDescent="0.3">
      <c r="A3" s="57" t="s">
        <v>13</v>
      </c>
      <c r="B3" s="57"/>
      <c r="C3" s="57"/>
      <c r="D3" s="57"/>
      <c r="E3" s="57"/>
      <c r="F3" s="57"/>
      <c r="G3" s="57"/>
    </row>
    <row r="4" spans="1:7" ht="17.25" x14ac:dyDescent="0.3">
      <c r="A4" s="57" t="s">
        <v>43</v>
      </c>
      <c r="B4" s="57"/>
      <c r="C4" s="57"/>
      <c r="D4" s="57"/>
      <c r="E4" s="57"/>
      <c r="F4" s="57"/>
      <c r="G4" s="57"/>
    </row>
    <row r="5" spans="1:7" ht="13.5" thickBot="1" x14ac:dyDescent="0.25"/>
    <row r="6" spans="1:7" ht="45.75" thickBot="1" x14ac:dyDescent="0.25">
      <c r="A6" s="7" t="s">
        <v>0</v>
      </c>
      <c r="B6" s="8" t="s">
        <v>1</v>
      </c>
      <c r="C6" s="9" t="s">
        <v>2</v>
      </c>
      <c r="D6" s="9" t="s">
        <v>9</v>
      </c>
      <c r="E6" s="9" t="s">
        <v>3</v>
      </c>
      <c r="F6" s="10" t="s">
        <v>14</v>
      </c>
      <c r="G6" s="3" t="s">
        <v>10</v>
      </c>
    </row>
    <row r="7" spans="1:7" x14ac:dyDescent="0.2">
      <c r="A7" s="11">
        <v>1</v>
      </c>
      <c r="B7" s="12">
        <v>2016</v>
      </c>
      <c r="C7" s="51" t="s">
        <v>23</v>
      </c>
      <c r="D7" s="52"/>
      <c r="E7" s="53"/>
      <c r="F7" s="16"/>
      <c r="G7" s="17">
        <v>-3000</v>
      </c>
    </row>
    <row r="8" spans="1:7" x14ac:dyDescent="0.2">
      <c r="A8" s="11">
        <v>2</v>
      </c>
      <c r="B8" s="12">
        <v>2016</v>
      </c>
      <c r="C8" s="54" t="s">
        <v>24</v>
      </c>
      <c r="D8" s="55"/>
      <c r="E8" s="56"/>
      <c r="F8" s="16"/>
      <c r="G8" s="17">
        <v>-8190.31</v>
      </c>
    </row>
    <row r="9" spans="1:7" x14ac:dyDescent="0.2">
      <c r="A9" s="11">
        <v>3</v>
      </c>
      <c r="B9" s="12">
        <v>2016</v>
      </c>
      <c r="C9" s="54" t="s">
        <v>25</v>
      </c>
      <c r="D9" s="55"/>
      <c r="E9" s="56"/>
      <c r="F9" s="16"/>
      <c r="G9" s="17">
        <v>-323.23</v>
      </c>
    </row>
    <row r="10" spans="1:7" x14ac:dyDescent="0.2">
      <c r="A10" s="11">
        <v>4</v>
      </c>
      <c r="B10" s="12">
        <v>2016</v>
      </c>
      <c r="C10" s="34" t="s">
        <v>26</v>
      </c>
      <c r="D10" s="35" t="s">
        <v>27</v>
      </c>
      <c r="E10" s="36" t="s">
        <v>28</v>
      </c>
      <c r="F10" s="16"/>
      <c r="G10" s="17">
        <v>1152.3499999999999</v>
      </c>
    </row>
    <row r="11" spans="1:7" x14ac:dyDescent="0.2">
      <c r="A11" s="11">
        <v>5</v>
      </c>
      <c r="B11" s="12"/>
      <c r="C11" s="34" t="s">
        <v>26</v>
      </c>
      <c r="D11" s="35"/>
      <c r="E11" s="36" t="s">
        <v>35</v>
      </c>
      <c r="F11" s="16"/>
      <c r="G11" s="17">
        <v>3234.13</v>
      </c>
    </row>
    <row r="12" spans="1:7" x14ac:dyDescent="0.2">
      <c r="A12" s="11">
        <v>6</v>
      </c>
      <c r="B12" s="12">
        <v>2016</v>
      </c>
      <c r="C12" s="13" t="s">
        <v>29</v>
      </c>
      <c r="D12" s="14" t="s">
        <v>30</v>
      </c>
      <c r="E12" s="15" t="s">
        <v>31</v>
      </c>
      <c r="F12" s="16"/>
      <c r="G12" s="17">
        <v>946.84</v>
      </c>
    </row>
    <row r="13" spans="1:7" x14ac:dyDescent="0.2">
      <c r="A13" s="11">
        <v>7</v>
      </c>
      <c r="B13" s="12">
        <v>2016</v>
      </c>
      <c r="C13" s="13" t="s">
        <v>32</v>
      </c>
      <c r="D13" s="14" t="s">
        <v>19</v>
      </c>
      <c r="E13" s="15" t="s">
        <v>20</v>
      </c>
      <c r="F13" s="16"/>
      <c r="G13" s="17">
        <v>1352</v>
      </c>
    </row>
    <row r="14" spans="1:7" x14ac:dyDescent="0.2">
      <c r="A14" s="11">
        <v>8</v>
      </c>
      <c r="B14" s="12">
        <v>2016</v>
      </c>
      <c r="C14" s="13" t="s">
        <v>32</v>
      </c>
      <c r="D14" s="14"/>
      <c r="E14" s="15" t="s">
        <v>33</v>
      </c>
      <c r="F14" s="16"/>
      <c r="G14" s="17">
        <v>28194</v>
      </c>
    </row>
    <row r="15" spans="1:7" x14ac:dyDescent="0.2">
      <c r="A15" s="11">
        <v>9</v>
      </c>
      <c r="B15" s="12">
        <v>2016</v>
      </c>
      <c r="C15" s="13" t="s">
        <v>15</v>
      </c>
      <c r="D15" s="14" t="s">
        <v>21</v>
      </c>
      <c r="E15" s="15" t="s">
        <v>34</v>
      </c>
      <c r="F15" s="16"/>
      <c r="G15" s="17">
        <v>2603.6999999999998</v>
      </c>
    </row>
    <row r="16" spans="1:7" hidden="1" x14ac:dyDescent="0.2">
      <c r="A16" s="11"/>
      <c r="B16" s="12"/>
      <c r="C16" s="13"/>
      <c r="D16" s="14"/>
      <c r="E16" s="15"/>
      <c r="F16" s="16"/>
      <c r="G16" s="17"/>
    </row>
    <row r="17" spans="1:7" hidden="1" x14ac:dyDescent="0.2">
      <c r="A17" s="11"/>
      <c r="B17" s="12"/>
      <c r="C17" s="13"/>
      <c r="D17" s="14"/>
      <c r="E17" s="15"/>
      <c r="F17" s="16"/>
      <c r="G17" s="17"/>
    </row>
    <row r="18" spans="1:7" hidden="1" x14ac:dyDescent="0.2">
      <c r="A18" s="11"/>
      <c r="B18" s="12"/>
      <c r="C18" s="13"/>
      <c r="D18" s="14"/>
      <c r="E18" s="15"/>
      <c r="F18" s="16"/>
      <c r="G18" s="17"/>
    </row>
    <row r="19" spans="1:7" hidden="1" x14ac:dyDescent="0.2">
      <c r="A19" s="11"/>
      <c r="B19" s="12"/>
      <c r="C19" s="13"/>
      <c r="D19" s="14"/>
      <c r="E19" s="15"/>
      <c r="F19" s="16"/>
      <c r="G19" s="17"/>
    </row>
    <row r="20" spans="1:7" hidden="1" x14ac:dyDescent="0.2">
      <c r="A20" s="11"/>
      <c r="B20" s="12"/>
      <c r="C20" s="13"/>
      <c r="D20" s="14"/>
      <c r="E20" s="15"/>
      <c r="F20" s="16"/>
      <c r="G20" s="17"/>
    </row>
    <row r="21" spans="1:7" x14ac:dyDescent="0.2">
      <c r="A21" s="37">
        <v>10</v>
      </c>
      <c r="B21" s="37">
        <v>2016</v>
      </c>
      <c r="C21" s="38" t="s">
        <v>38</v>
      </c>
      <c r="D21" s="14" t="s">
        <v>36</v>
      </c>
      <c r="E21" s="15" t="s">
        <v>37</v>
      </c>
      <c r="F21" s="15"/>
      <c r="G21" s="39">
        <v>1028</v>
      </c>
    </row>
    <row r="22" spans="1:7" ht="15.75" thickBot="1" x14ac:dyDescent="0.25">
      <c r="A22" s="18"/>
      <c r="B22" s="58" t="s">
        <v>11</v>
      </c>
      <c r="C22" s="59"/>
      <c r="D22" s="59"/>
      <c r="E22" s="59"/>
      <c r="F22" s="59"/>
      <c r="G22" s="19">
        <f>'[1]июнь 16'!$AN$39+'[1]июнь 16'!$AP$39-[1]декабрь!$AJ$39-[1]декабрь!$AL$39+'[1]июль 16'!$AN$39+'[1]июль 16'!$AP$39</f>
        <v>2681.5824000000011</v>
      </c>
    </row>
    <row r="23" spans="1:7" ht="15.75" thickBot="1" x14ac:dyDescent="0.3">
      <c r="A23" s="60" t="s">
        <v>12</v>
      </c>
      <c r="B23" s="61"/>
      <c r="C23" s="61"/>
      <c r="D23" s="20"/>
      <c r="E23" s="20"/>
      <c r="F23" s="20"/>
      <c r="G23" s="21">
        <f>SUM(G7:G22)</f>
        <v>29679.062400000003</v>
      </c>
    </row>
    <row r="24" spans="1:7" x14ac:dyDescent="0.2">
      <c r="A24" s="49"/>
      <c r="B24" s="49"/>
      <c r="C24" s="50"/>
      <c r="D24" s="50"/>
      <c r="E24" s="50"/>
      <c r="F24" s="50"/>
      <c r="G24" s="50"/>
    </row>
    <row r="28" spans="1:7" ht="15" x14ac:dyDescent="0.25">
      <c r="A28" s="32" t="s">
        <v>42</v>
      </c>
      <c r="B28" s="32"/>
      <c r="C28" s="32"/>
      <c r="D28" s="32"/>
      <c r="E28" s="32"/>
      <c r="F28" s="32"/>
      <c r="G28" s="32"/>
    </row>
  </sheetData>
  <mergeCells count="9">
    <mergeCell ref="A24:G24"/>
    <mergeCell ref="C7:E7"/>
    <mergeCell ref="C8:E8"/>
    <mergeCell ref="C9:E9"/>
    <mergeCell ref="A2:G2"/>
    <mergeCell ref="A3:G3"/>
    <mergeCell ref="A4:G4"/>
    <mergeCell ref="B22:F22"/>
    <mergeCell ref="A23:C23"/>
  </mergeCells>
  <pageMargins left="0.7" right="0.7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7"/>
  <sheetViews>
    <sheetView tabSelected="1" workbookViewId="0">
      <selection activeCell="H10" sqref="H10"/>
    </sheetView>
  </sheetViews>
  <sheetFormatPr defaultRowHeight="12.75" x14ac:dyDescent="0.2"/>
  <cols>
    <col min="1" max="1" width="36.140625" customWidth="1"/>
    <col min="2" max="2" width="20.7109375" customWidth="1"/>
    <col min="3" max="3" width="24.5703125" customWidth="1"/>
    <col min="4" max="4" width="16.7109375" customWidth="1"/>
  </cols>
  <sheetData>
    <row r="3" spans="1:4" ht="93.75" customHeight="1" x14ac:dyDescent="0.35">
      <c r="A3" s="45" t="s">
        <v>63</v>
      </c>
      <c r="B3" s="45"/>
      <c r="C3" s="45"/>
      <c r="D3" s="45"/>
    </row>
    <row r="5" spans="1:4" ht="13.5" thickBot="1" x14ac:dyDescent="0.25"/>
    <row r="6" spans="1:4" ht="47.25" x14ac:dyDescent="0.25">
      <c r="A6" s="25"/>
      <c r="B6" s="4" t="s">
        <v>4</v>
      </c>
      <c r="C6" s="4" t="s">
        <v>5</v>
      </c>
      <c r="D6" s="5" t="s">
        <v>6</v>
      </c>
    </row>
    <row r="7" spans="1:4" ht="15" customHeight="1" x14ac:dyDescent="0.25">
      <c r="A7" s="46" t="s">
        <v>49</v>
      </c>
      <c r="B7" s="46"/>
      <c r="C7" s="31">
        <v>91182.23</v>
      </c>
      <c r="D7" s="29"/>
    </row>
    <row r="8" spans="1:4" ht="18" customHeight="1" x14ac:dyDescent="0.2">
      <c r="A8" s="2" t="s">
        <v>46</v>
      </c>
      <c r="B8" s="30">
        <f>'[1]декабрь ТР 16'!$E$38</f>
        <v>73240.850000000006</v>
      </c>
      <c r="C8" s="1">
        <f>'[1]декабрь ТР 16'!$K$38</f>
        <v>63262.559999999998</v>
      </c>
      <c r="D8" s="47">
        <f>'расход по дому ТР'!G20</f>
        <v>125673.1958</v>
      </c>
    </row>
    <row r="9" spans="1:4" ht="17.25" customHeight="1" x14ac:dyDescent="0.2">
      <c r="A9" s="2" t="s">
        <v>47</v>
      </c>
      <c r="B9" s="30">
        <f>'[1]декабрь ТР 16'!$I$38</f>
        <v>1461.86</v>
      </c>
      <c r="C9" s="1">
        <f>'[1]декабрь ТР 16'!$M$38</f>
        <v>1417.16</v>
      </c>
      <c r="D9" s="48"/>
    </row>
    <row r="10" spans="1:4" ht="26.25" customHeight="1" thickBot="1" x14ac:dyDescent="0.3">
      <c r="A10" s="26" t="s">
        <v>48</v>
      </c>
      <c r="B10" s="27">
        <f>SUM(B8:B9)</f>
        <v>74702.710000000006</v>
      </c>
      <c r="C10" s="27">
        <f>SUM(C7:C9)</f>
        <v>155861.94999999998</v>
      </c>
      <c r="D10" s="28">
        <f>SUM(D8:D9)</f>
        <v>125673.1958</v>
      </c>
    </row>
    <row r="11" spans="1:4" ht="34.5" customHeight="1" x14ac:dyDescent="0.25">
      <c r="A11" s="22"/>
      <c r="B11" s="22"/>
      <c r="C11" s="22"/>
      <c r="D11" s="23"/>
    </row>
    <row r="12" spans="1:4" ht="15" customHeight="1" x14ac:dyDescent="0.25">
      <c r="A12" s="40" t="s">
        <v>50</v>
      </c>
      <c r="B12" s="40"/>
      <c r="C12" s="40"/>
      <c r="D12" s="44">
        <f>C10-D10</f>
        <v>30188.754199999981</v>
      </c>
    </row>
    <row r="13" spans="1:4" ht="15.75" x14ac:dyDescent="0.25">
      <c r="A13" s="33"/>
      <c r="B13" s="33"/>
      <c r="C13" s="33"/>
      <c r="D13" s="33"/>
    </row>
    <row r="14" spans="1:4" x14ac:dyDescent="0.2">
      <c r="A14" s="41" t="s">
        <v>51</v>
      </c>
      <c r="B14" s="42"/>
      <c r="C14" s="42"/>
      <c r="D14" s="43">
        <v>8876.43</v>
      </c>
    </row>
    <row r="15" spans="1:4" ht="12.75" customHeight="1" x14ac:dyDescent="0.25">
      <c r="A15" s="33"/>
      <c r="B15" s="33"/>
      <c r="C15" s="33"/>
      <c r="D15" s="33"/>
    </row>
    <row r="17" spans="1:4" x14ac:dyDescent="0.2">
      <c r="A17" s="24" t="s">
        <v>42</v>
      </c>
      <c r="B17" s="24"/>
      <c r="C17" s="24"/>
      <c r="D17" s="24"/>
    </row>
  </sheetData>
  <mergeCells count="3">
    <mergeCell ref="A3:D3"/>
    <mergeCell ref="A7:B7"/>
    <mergeCell ref="D8:D9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5"/>
  <sheetViews>
    <sheetView workbookViewId="0">
      <selection activeCell="A11" sqref="A11:XFD18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36.28515625" hidden="1" customWidth="1"/>
    <col min="7" max="7" width="13" customWidth="1"/>
  </cols>
  <sheetData>
    <row r="2" spans="1:7" ht="17.25" x14ac:dyDescent="0.3">
      <c r="A2" s="57" t="s">
        <v>44</v>
      </c>
      <c r="B2" s="57"/>
      <c r="C2" s="57"/>
      <c r="D2" s="57"/>
      <c r="E2" s="57"/>
      <c r="F2" s="57"/>
      <c r="G2" s="57"/>
    </row>
    <row r="3" spans="1:7" ht="17.25" x14ac:dyDescent="0.3">
      <c r="A3" s="57" t="s">
        <v>13</v>
      </c>
      <c r="B3" s="57"/>
      <c r="C3" s="57"/>
      <c r="D3" s="57"/>
      <c r="E3" s="57"/>
      <c r="F3" s="57"/>
      <c r="G3" s="57"/>
    </row>
    <row r="4" spans="1:7" ht="17.25" x14ac:dyDescent="0.3">
      <c r="A4" s="57" t="s">
        <v>52</v>
      </c>
      <c r="B4" s="57"/>
      <c r="C4" s="57"/>
      <c r="D4" s="57"/>
      <c r="E4" s="57"/>
      <c r="F4" s="57"/>
      <c r="G4" s="57"/>
    </row>
    <row r="5" spans="1:7" ht="13.5" thickBot="1" x14ac:dyDescent="0.25"/>
    <row r="6" spans="1:7" ht="45.75" thickBot="1" x14ac:dyDescent="0.25">
      <c r="A6" s="7" t="s">
        <v>0</v>
      </c>
      <c r="B6" s="8" t="s">
        <v>1</v>
      </c>
      <c r="C6" s="9" t="s">
        <v>2</v>
      </c>
      <c r="D6" s="9" t="s">
        <v>9</v>
      </c>
      <c r="E6" s="9" t="s">
        <v>3</v>
      </c>
      <c r="F6" s="10" t="s">
        <v>14</v>
      </c>
      <c r="G6" s="3" t="s">
        <v>10</v>
      </c>
    </row>
    <row r="7" spans="1:7" x14ac:dyDescent="0.2">
      <c r="A7" s="11">
        <v>1</v>
      </c>
      <c r="B7" s="12">
        <v>2016</v>
      </c>
      <c r="C7" s="34" t="s">
        <v>53</v>
      </c>
      <c r="D7" s="35" t="s">
        <v>54</v>
      </c>
      <c r="E7" s="36" t="s">
        <v>55</v>
      </c>
      <c r="F7" s="16"/>
      <c r="G7" s="17">
        <v>122766</v>
      </c>
    </row>
    <row r="8" spans="1:7" x14ac:dyDescent="0.2">
      <c r="A8" s="11">
        <v>2</v>
      </c>
      <c r="B8" s="12">
        <v>2016</v>
      </c>
      <c r="C8" s="34" t="s">
        <v>53</v>
      </c>
      <c r="D8" s="35" t="s">
        <v>56</v>
      </c>
      <c r="E8" s="36" t="s">
        <v>57</v>
      </c>
      <c r="F8" s="16"/>
      <c r="G8" s="17">
        <v>383</v>
      </c>
    </row>
    <row r="9" spans="1:7" x14ac:dyDescent="0.2">
      <c r="A9" s="11">
        <v>3</v>
      </c>
      <c r="B9" s="12">
        <v>2016</v>
      </c>
      <c r="C9" s="13" t="s">
        <v>58</v>
      </c>
      <c r="D9" s="14" t="s">
        <v>59</v>
      </c>
      <c r="E9" s="15" t="s">
        <v>60</v>
      </c>
      <c r="F9" s="16"/>
      <c r="G9" s="17">
        <v>1186</v>
      </c>
    </row>
    <row r="10" spans="1:7" x14ac:dyDescent="0.2">
      <c r="A10" s="11">
        <v>4</v>
      </c>
      <c r="B10" s="12">
        <v>2016</v>
      </c>
      <c r="C10" s="13" t="s">
        <v>58</v>
      </c>
      <c r="D10" s="14" t="s">
        <v>61</v>
      </c>
      <c r="E10" s="15" t="s">
        <v>62</v>
      </c>
      <c r="F10" s="16"/>
      <c r="G10" s="17">
        <v>368</v>
      </c>
    </row>
    <row r="11" spans="1:7" hidden="1" x14ac:dyDescent="0.2">
      <c r="A11" s="11"/>
      <c r="B11" s="12"/>
      <c r="C11" s="13"/>
      <c r="D11" s="14"/>
      <c r="E11" s="15"/>
      <c r="F11" s="16"/>
      <c r="G11" s="17"/>
    </row>
    <row r="12" spans="1:7" hidden="1" x14ac:dyDescent="0.2">
      <c r="A12" s="11"/>
      <c r="B12" s="12"/>
      <c r="C12" s="13"/>
      <c r="D12" s="14"/>
      <c r="E12" s="15"/>
      <c r="F12" s="16"/>
      <c r="G12" s="17"/>
    </row>
    <row r="13" spans="1:7" hidden="1" x14ac:dyDescent="0.2">
      <c r="A13" s="11"/>
      <c r="B13" s="12"/>
      <c r="C13" s="13"/>
      <c r="D13" s="14"/>
      <c r="E13" s="15"/>
      <c r="F13" s="16"/>
      <c r="G13" s="17"/>
    </row>
    <row r="14" spans="1:7" hidden="1" x14ac:dyDescent="0.2">
      <c r="A14" s="11"/>
      <c r="B14" s="12"/>
      <c r="C14" s="13"/>
      <c r="D14" s="14"/>
      <c r="E14" s="15"/>
      <c r="F14" s="16"/>
      <c r="G14" s="17"/>
    </row>
    <row r="15" spans="1:7" hidden="1" x14ac:dyDescent="0.2">
      <c r="A15" s="11"/>
      <c r="B15" s="12"/>
      <c r="C15" s="13"/>
      <c r="D15" s="14"/>
      <c r="E15" s="15"/>
      <c r="F15" s="16"/>
      <c r="G15" s="17"/>
    </row>
    <row r="16" spans="1:7" hidden="1" x14ac:dyDescent="0.2">
      <c r="A16" s="11"/>
      <c r="B16" s="12"/>
      <c r="C16" s="13"/>
      <c r="D16" s="14"/>
      <c r="E16" s="15"/>
      <c r="F16" s="16"/>
      <c r="G16" s="17"/>
    </row>
    <row r="17" spans="1:7" hidden="1" x14ac:dyDescent="0.2">
      <c r="A17" s="11"/>
      <c r="B17" s="12"/>
      <c r="C17" s="13"/>
      <c r="D17" s="14"/>
      <c r="E17" s="15"/>
      <c r="F17" s="16"/>
      <c r="G17" s="17"/>
    </row>
    <row r="18" spans="1:7" hidden="1" x14ac:dyDescent="0.2">
      <c r="A18" s="37"/>
      <c r="B18" s="37"/>
      <c r="C18" s="38"/>
      <c r="D18" s="14"/>
      <c r="E18" s="15"/>
      <c r="F18" s="15"/>
      <c r="G18" s="39"/>
    </row>
    <row r="19" spans="1:7" ht="15.75" thickBot="1" x14ac:dyDescent="0.25">
      <c r="A19" s="18"/>
      <c r="B19" s="58" t="s">
        <v>11</v>
      </c>
      <c r="C19" s="59"/>
      <c r="D19" s="59"/>
      <c r="E19" s="59"/>
      <c r="F19" s="59"/>
      <c r="G19" s="19">
        <f>'[1]декабрь ТР 16'!$AC$38</f>
        <v>970.19579999999996</v>
      </c>
    </row>
    <row r="20" spans="1:7" ht="15.75" thickBot="1" x14ac:dyDescent="0.3">
      <c r="A20" s="60" t="s">
        <v>12</v>
      </c>
      <c r="B20" s="61"/>
      <c r="C20" s="61"/>
      <c r="D20" s="20"/>
      <c r="E20" s="20"/>
      <c r="F20" s="20"/>
      <c r="G20" s="21">
        <f>SUM(G7:G19)</f>
        <v>125673.1958</v>
      </c>
    </row>
    <row r="21" spans="1:7" x14ac:dyDescent="0.2">
      <c r="A21" s="49"/>
      <c r="B21" s="49"/>
      <c r="C21" s="50"/>
      <c r="D21" s="50"/>
      <c r="E21" s="50"/>
      <c r="F21" s="50"/>
      <c r="G21" s="50"/>
    </row>
    <row r="25" spans="1:7" ht="15" x14ac:dyDescent="0.25">
      <c r="A25" s="32" t="s">
        <v>42</v>
      </c>
      <c r="B25" s="32"/>
      <c r="C25" s="32"/>
      <c r="D25" s="32"/>
      <c r="E25" s="32"/>
      <c r="F25" s="32"/>
      <c r="G25" s="32"/>
    </row>
  </sheetData>
  <mergeCells count="6">
    <mergeCell ref="B19:F19"/>
    <mergeCell ref="A20:C20"/>
    <mergeCell ref="A21:G21"/>
    <mergeCell ref="A2:G2"/>
    <mergeCell ref="A3:G3"/>
    <mergeCell ref="A4:G4"/>
  </mergeCell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сод. жилья</vt:lpstr>
      <vt:lpstr>расход по дому ТО</vt:lpstr>
      <vt:lpstr>отчет ТР</vt:lpstr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2017-01-17T06:36:52Z</cp:lastPrinted>
  <dcterms:created xsi:type="dcterms:W3CDTF">2015-02-24T21:57:31Z</dcterms:created>
  <dcterms:modified xsi:type="dcterms:W3CDTF">2017-04-15T11:54:28Z</dcterms:modified>
</cp:coreProperties>
</file>