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2" activeTab="2"/>
  </bookViews>
  <sheets>
    <sheet name="выборка 15" sheetId="3" state="hidden" r:id="rId1"/>
    <sheet name="общий отчет по дому за 15 г" sheetId="1" state="hidden" r:id="rId2"/>
    <sheet name="отчет ТР" sheetId="5" r:id="rId3"/>
    <sheet name="расход по дому ТР" sheetId="6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F11" i="6" l="1"/>
  <c r="F12" i="6" l="1"/>
  <c r="E9" i="5" l="1"/>
  <c r="E8" i="1" l="1"/>
  <c r="E7" i="1"/>
  <c r="AI15" i="3"/>
  <c r="AF15" i="3"/>
  <c r="M3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H3" i="3"/>
  <c r="N3" i="3" s="1"/>
  <c r="E3" i="3"/>
  <c r="AK15" i="3" l="1"/>
  <c r="AL15" i="3"/>
  <c r="G15" i="3"/>
  <c r="D15" i="3"/>
  <c r="E6" i="1" l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C8" i="1" l="1"/>
  <c r="C7" i="1"/>
  <c r="D6" i="1"/>
  <c r="C6" i="1"/>
  <c r="D8" i="1"/>
  <c r="N15" i="3"/>
  <c r="F7" i="1" l="1"/>
  <c r="D7" i="1"/>
  <c r="F8" i="1"/>
  <c r="F6" i="1" l="1"/>
</calcChain>
</file>

<file path=xl/sharedStrings.xml><?xml version="1.0" encoding="utf-8"?>
<sst xmlns="http://schemas.openxmlformats.org/spreadsheetml/2006/main" count="107" uniqueCount="88">
  <si>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</si>
  <si>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</si>
  <si>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</si>
  <si>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</si>
  <si>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</si>
  <si>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</si>
  <si>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</si>
  <si>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</si>
  <si>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</si>
  <si>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</si>
  <si>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</si>
  <si>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</si>
  <si>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</si>
  <si>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</si>
  <si>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</si>
  <si>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</si>
  <si>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</si>
  <si>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</si>
  <si>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</si>
  <si>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</si>
  <si>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</si>
  <si>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</si>
  <si>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</si>
  <si>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</si>
  <si>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</si>
  <si>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</si>
  <si>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</si>
  <si>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</si>
  <si>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</si>
  <si>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</si>
  <si>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</si>
  <si>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</si>
  <si>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</si>
  <si>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</si>
  <si>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</si>
  <si>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</si>
  <si>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</si>
  <si>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</si>
  <si>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</si>
  <si>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</si>
  <si>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</si>
  <si>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</si>
  <si>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</si>
  <si>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</si>
  <si>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</si>
  <si>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</si>
  <si>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</si>
  <si>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</si>
  <si>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</si>
  <si>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</si>
  <si>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</si>
  <si>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</si>
  <si>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</si>
  <si>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</si>
  <si>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</si>
  <si>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</si>
  <si>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</si>
  <si>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</si>
  <si>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</si>
  <si>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</si>
  <si>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</si>
  <si>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1,5% от антена,газ.сети</t>
  </si>
  <si>
    <t>6-й Линейный, 73-4</t>
  </si>
  <si>
    <t>Генеральный директор ООО У0 "ТаганСервис"____________________________________________Балаев А.С.</t>
  </si>
  <si>
    <t>в доме по  адресу 6-й Линейный, 73-4  за период с 01.06.2015 по 30.09.2015гг.</t>
  </si>
  <si>
    <t>июнь</t>
  </si>
  <si>
    <t>июль</t>
  </si>
  <si>
    <t>ввод ЦО</t>
  </si>
  <si>
    <t>Генеральный директор ООО У0 "ТаганСервис"____________________________________________</t>
  </si>
  <si>
    <t>ремонт шиферной кровли</t>
  </si>
  <si>
    <t>ноябрь</t>
  </si>
  <si>
    <t>Информация о собранных и израсходованных денежных средствах по статье " Ремонт Жилья" за период с 01.01.2017 г по 31.12.2017 г по адресу 6-й Линейный, 73-а</t>
  </si>
  <si>
    <t>переходящее сальдо на 01.01.17 г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</si>
  <si>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</si>
  <si>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</si>
  <si>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 xml:space="preserve">Информация о выполненных работах по статье "Ремонт жилья" по адресу 6-й Линейный, 73-а  за период 01.01.2017 г по 31.12.2017 г </t>
  </si>
  <si>
    <t>февраль</t>
  </si>
  <si>
    <t>установка датчика движения</t>
  </si>
  <si>
    <t>кв. 16</t>
  </si>
  <si>
    <t>кв. 14</t>
  </si>
  <si>
    <t>ремонт кровли</t>
  </si>
  <si>
    <t>октябрь</t>
  </si>
  <si>
    <t>кв.12</t>
  </si>
  <si>
    <t>смена труб КНС, ХВС ф110,32мм</t>
  </si>
  <si>
    <t>декабрь</t>
  </si>
  <si>
    <t>кв.9 ЦО</t>
  </si>
  <si>
    <t>смена труб ф 20мм</t>
  </si>
  <si>
    <t>смена труб ф25,40мм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</si>
</sst>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0" fillId="2" borderId="3" xfId="0" applyFill="1" applyBorder="1"/>
    <xf numFmtId="0" fontId="0" fillId="2" borderId="10" xfId="0" applyFill="1" applyBorder="1"/>
    <xf numFmtId="2" fontId="0" fillId="2" borderId="22" xfId="0" applyNumberFormat="1" applyFill="1" applyBorder="1"/>
    <xf numFmtId="2" fontId="0" fillId="2" borderId="11" xfId="0" applyNumberFormat="1" applyFill="1" applyBorder="1"/>
    <xf numFmtId="2" fontId="0" fillId="0" borderId="1" xfId="0" applyNumberFormat="1" applyBorder="1"/>
    <xf numFmtId="0" fontId="4" fillId="0" borderId="20" xfId="0" applyFont="1" applyBorder="1"/>
    <xf numFmtId="2" fontId="0" fillId="2" borderId="3" xfId="0" applyNumberFormat="1" applyFill="1" applyBorder="1"/>
    <xf numFmtId="0" fontId="1" fillId="0" borderId="26" xfId="0" applyFont="1" applyBorder="1" applyAlignment="1">
      <alignment wrapText="1"/>
    </xf>
    <xf numFmtId="0" fontId="0" fillId="0" borderId="27" xfId="0" applyBorder="1"/>
    <xf numFmtId="0" fontId="1" fillId="0" borderId="29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5" xfId="0" applyBorder="1"/>
    <xf numFmtId="0" fontId="1" fillId="0" borderId="31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2" fontId="0" fillId="0" borderId="28" xfId="0" applyNumberFormat="1" applyBorder="1"/>
    <xf numFmtId="2" fontId="0" fillId="0" borderId="30" xfId="0" applyNumberFormat="1" applyBorder="1"/>
    <xf numFmtId="2" fontId="0" fillId="0" borderId="25" xfId="0" applyNumberFormat="1" applyBorder="1"/>
    <xf numFmtId="0" fontId="0" fillId="0" borderId="12" xfId="0" applyBorder="1" applyAlignment="1">
      <alignment wrapText="1"/>
    </xf>
    <xf numFmtId="0" fontId="1" fillId="0" borderId="0" xfId="0" applyFont="1" applyFill="1" applyBorder="1" applyAlignme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6" fillId="0" borderId="13" xfId="0" applyFont="1" applyBorder="1" applyAlignment="1">
      <alignment vertical="center" wrapText="1"/>
    </xf>
    <xf numFmtId="4" fontId="6" fillId="0" borderId="1" xfId="0" applyNumberFormat="1" applyFont="1" applyBorder="1" applyAlignment="1">
      <alignment wrapText="1"/>
    </xf>
    <xf numFmtId="4" fontId="0" fillId="0" borderId="3" xfId="0" applyNumberFormat="1" applyBorder="1"/>
    <xf numFmtId="4" fontId="4" fillId="0" borderId="10" xfId="0" applyNumberFormat="1" applyFont="1" applyBorder="1"/>
    <xf numFmtId="4" fontId="4" fillId="0" borderId="0" xfId="0" applyNumberFormat="1" applyFont="1"/>
    <xf numFmtId="4" fontId="7" fillId="0" borderId="0" xfId="0" applyNumberFormat="1" applyFont="1"/>
    <xf numFmtId="0" fontId="4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/>
    <xf numFmtId="4" fontId="0" fillId="0" borderId="4" xfId="0" applyNumberFormat="1" applyBorder="1"/>
    <xf numFmtId="4" fontId="1" fillId="0" borderId="10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4" fillId="0" borderId="32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3;&#1083;&#1072;/&#1040;&#1083;&#1083;&#1072;/&#1054;&#1058;&#1063;&#1045;&#1058;&#1067;%20&#1058;&#1054;%20&#1080;%20&#1058;&#1056;/&#1058;&#1072;&#1075;&#1072;&#1085;&#1057;&#1077;&#1088;&#1074;&#1080;&#1089;%20&#1086;&#1090;&#1095;&#1077;&#1090;&#1099;%20&#1090;&#1072;&#1073;&#1083;&#1080;&#1094;&#1072;01/&#1058;&#1056;%20&#1058;&#1072;&#1075;&#1072;&#1085;&#1057;&#1077;&#1088;&#1074;&#1080;&#1089;%2017.10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  <sheetName val="март ТР 17"/>
      <sheetName val="март 17 ТО"/>
      <sheetName val="апрель ТР 17"/>
      <sheetName val="апрель 17 ТО"/>
      <sheetName val="май ТР 17"/>
      <sheetName val="май ТО 17"/>
      <sheetName val="июнь ТР 17"/>
      <sheetName val="июнь ТО 17"/>
      <sheetName val="июль ТР 17"/>
      <sheetName val="июль ТО 17"/>
      <sheetName val="август ТР 17"/>
      <sheetName val="август ТО 17"/>
      <sheetName val="сентябрь ТР 17"/>
      <sheetName val="сентябрь ТО 17"/>
      <sheetName val="октябрь ТР 17"/>
      <sheetName val="октябрь ТО 17"/>
      <sheetName val="ноябрь ТР 17"/>
      <sheetName val="ноябрь ТО 17"/>
      <sheetName val="декабрь ТР 17"/>
      <sheetName val="декабрь ТО 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7">
          <cell r="AC7">
            <v>557.96550000000002</v>
          </cell>
        </row>
      </sheetData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M1" workbookViewId="0">
      <selection activeCell="AH18" sqref="AH18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1" t="s">
        <v>24</v>
      </c>
      <c r="B2" s="12" t="s">
        <v>25</v>
      </c>
      <c r="C2" s="12" t="s">
        <v>26</v>
      </c>
      <c r="D2" s="12" t="s">
        <v>28</v>
      </c>
      <c r="E2" s="15" t="s">
        <v>35</v>
      </c>
      <c r="F2" s="12" t="s">
        <v>27</v>
      </c>
      <c r="G2" s="12" t="s">
        <v>29</v>
      </c>
      <c r="H2" s="15" t="s">
        <v>36</v>
      </c>
      <c r="I2" s="12" t="s">
        <v>30</v>
      </c>
      <c r="J2" s="12" t="s">
        <v>31</v>
      </c>
      <c r="K2" s="12" t="s">
        <v>53</v>
      </c>
      <c r="L2" s="12" t="s">
        <v>32</v>
      </c>
      <c r="M2" s="15" t="s">
        <v>33</v>
      </c>
      <c r="N2" s="15" t="s">
        <v>34</v>
      </c>
      <c r="O2" s="13" t="s">
        <v>37</v>
      </c>
      <c r="P2" s="13" t="s">
        <v>38</v>
      </c>
      <c r="Q2" s="13" t="s">
        <v>39</v>
      </c>
      <c r="R2" s="13" t="s">
        <v>40</v>
      </c>
      <c r="S2" s="13" t="s">
        <v>41</v>
      </c>
      <c r="T2" s="13" t="s">
        <v>42</v>
      </c>
      <c r="U2" s="13" t="s">
        <v>43</v>
      </c>
      <c r="V2" s="13" t="s">
        <v>44</v>
      </c>
      <c r="W2" s="13" t="s">
        <v>45</v>
      </c>
      <c r="X2" s="13" t="s">
        <v>46</v>
      </c>
      <c r="Y2" s="13" t="s">
        <v>47</v>
      </c>
      <c r="Z2" s="13" t="s">
        <v>48</v>
      </c>
      <c r="AA2" s="13" t="s">
        <v>49</v>
      </c>
      <c r="AB2" s="13" t="s">
        <v>50</v>
      </c>
      <c r="AC2" s="13" t="s">
        <v>51</v>
      </c>
      <c r="AD2" s="14" t="s">
        <v>52</v>
      </c>
      <c r="AE2" s="12" t="s">
        <v>55</v>
      </c>
      <c r="AF2" s="12" t="s">
        <v>28</v>
      </c>
      <c r="AG2" s="15" t="s">
        <v>35</v>
      </c>
      <c r="AH2" s="12" t="s">
        <v>56</v>
      </c>
      <c r="AI2" s="12" t="s">
        <v>29</v>
      </c>
      <c r="AJ2" s="15" t="s">
        <v>36</v>
      </c>
      <c r="AK2" s="15" t="s">
        <v>61</v>
      </c>
      <c r="AL2" s="15" t="s">
        <v>34</v>
      </c>
    </row>
    <row r="3" spans="1:38" x14ac:dyDescent="0.2">
      <c r="A3" s="10" t="s">
        <v>62</v>
      </c>
      <c r="B3" s="3">
        <v>641.46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6">
        <f>AE3+AF3</f>
        <v>0</v>
      </c>
      <c r="AH3" s="3">
        <v>0</v>
      </c>
      <c r="AI3" s="3">
        <v>0</v>
      </c>
      <c r="AJ3" s="16">
        <f>AH3+AI3</f>
        <v>0</v>
      </c>
      <c r="AK3" s="22">
        <f>AB3*1.5%</f>
        <v>0</v>
      </c>
      <c r="AL3" s="18">
        <f>AJ3*1.5%</f>
        <v>0</v>
      </c>
    </row>
    <row r="4" spans="1:38" x14ac:dyDescent="0.2">
      <c r="A4" s="10" t="s">
        <v>62</v>
      </c>
      <c r="B4" s="3">
        <v>641.46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6">
        <f t="shared" ref="M4:M14" si="2">(I4+J4+K4+L4)*1.5%</f>
        <v>0</v>
      </c>
      <c r="N4" s="18">
        <f t="shared" ref="N4:N14" si="3">H4*1.5%</f>
        <v>0</v>
      </c>
      <c r="O4" s="3">
        <v>0</v>
      </c>
      <c r="P4" s="3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6">
        <f t="shared" ref="AG4:AG14" si="4">AE4+AF4</f>
        <v>0</v>
      </c>
      <c r="AH4" s="3">
        <v>0</v>
      </c>
      <c r="AI4" s="3">
        <v>0</v>
      </c>
      <c r="AJ4" s="16">
        <f t="shared" ref="AJ4:AJ14" si="5">AH4+AI4</f>
        <v>0</v>
      </c>
      <c r="AK4" s="22">
        <f t="shared" ref="AK4:AK14" si="6">AB4*1.5%</f>
        <v>0</v>
      </c>
      <c r="AL4" s="18">
        <f t="shared" ref="AL4:AL14" si="7">AJ4*1.5%</f>
        <v>0</v>
      </c>
    </row>
    <row r="5" spans="1:38" x14ac:dyDescent="0.2">
      <c r="A5" s="10" t="s">
        <v>62</v>
      </c>
      <c r="B5" s="3">
        <v>641.46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6">
        <f t="shared" si="4"/>
        <v>0</v>
      </c>
      <c r="AH5" s="3">
        <v>0</v>
      </c>
      <c r="AI5" s="3">
        <v>0</v>
      </c>
      <c r="AJ5" s="16">
        <f t="shared" si="5"/>
        <v>0</v>
      </c>
      <c r="AK5" s="22">
        <f t="shared" si="6"/>
        <v>0</v>
      </c>
      <c r="AL5" s="18">
        <f t="shared" si="7"/>
        <v>0</v>
      </c>
    </row>
    <row r="6" spans="1:38" x14ac:dyDescent="0.2">
      <c r="A6" s="10" t="s">
        <v>62</v>
      </c>
      <c r="B6" s="3">
        <v>641.46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6">
        <f t="shared" si="4"/>
        <v>0</v>
      </c>
      <c r="AH6" s="3">
        <v>0</v>
      </c>
      <c r="AI6" s="3">
        <v>0</v>
      </c>
      <c r="AJ6" s="16">
        <f t="shared" si="5"/>
        <v>0</v>
      </c>
      <c r="AK6" s="22">
        <f t="shared" si="6"/>
        <v>0</v>
      </c>
      <c r="AL6" s="18">
        <f t="shared" si="7"/>
        <v>0</v>
      </c>
    </row>
    <row r="7" spans="1:38" x14ac:dyDescent="0.2">
      <c r="A7" s="10" t="s">
        <v>62</v>
      </c>
      <c r="B7" s="3">
        <v>641.46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6">
        <f t="shared" si="4"/>
        <v>0</v>
      </c>
      <c r="AH7" s="3">
        <v>0</v>
      </c>
      <c r="AI7" s="3">
        <v>0</v>
      </c>
      <c r="AJ7" s="16">
        <f t="shared" si="5"/>
        <v>0</v>
      </c>
      <c r="AK7" s="22">
        <f t="shared" si="6"/>
        <v>0</v>
      </c>
      <c r="AL7" s="18">
        <f t="shared" si="7"/>
        <v>0</v>
      </c>
    </row>
    <row r="8" spans="1:38" x14ac:dyDescent="0.2">
      <c r="A8" s="10" t="s">
        <v>62</v>
      </c>
      <c r="B8" s="3">
        <v>641.46</v>
      </c>
      <c r="C8" s="2">
        <v>2597.92</v>
      </c>
      <c r="D8" s="2">
        <v>0</v>
      </c>
      <c r="E8" s="16">
        <f t="shared" si="0"/>
        <v>2597.92</v>
      </c>
      <c r="F8" s="2">
        <v>0</v>
      </c>
      <c r="G8" s="2">
        <v>0</v>
      </c>
      <c r="H8" s="16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0</v>
      </c>
      <c r="O8" s="2">
        <v>359.22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1154.6199999999999</v>
      </c>
      <c r="Z8" s="2">
        <v>0</v>
      </c>
      <c r="AA8" s="2">
        <v>192.45</v>
      </c>
      <c r="AB8" s="2">
        <v>0</v>
      </c>
      <c r="AC8" s="2">
        <v>1321.41</v>
      </c>
      <c r="AD8" s="2">
        <v>0</v>
      </c>
      <c r="AE8" s="2">
        <v>2982.8</v>
      </c>
      <c r="AF8" s="2">
        <v>0</v>
      </c>
      <c r="AG8" s="16">
        <f t="shared" si="4"/>
        <v>2982.8</v>
      </c>
      <c r="AH8" s="2">
        <v>0</v>
      </c>
      <c r="AI8" s="2">
        <v>0</v>
      </c>
      <c r="AJ8" s="16">
        <f t="shared" si="5"/>
        <v>0</v>
      </c>
      <c r="AK8" s="22">
        <f t="shared" si="6"/>
        <v>0</v>
      </c>
      <c r="AL8" s="18">
        <f t="shared" si="7"/>
        <v>0</v>
      </c>
    </row>
    <row r="9" spans="1:38" x14ac:dyDescent="0.2">
      <c r="A9" s="10" t="s">
        <v>62</v>
      </c>
      <c r="B9" s="3">
        <v>641.46</v>
      </c>
      <c r="C9" s="2">
        <v>0</v>
      </c>
      <c r="D9" s="2">
        <v>0</v>
      </c>
      <c r="E9" s="16">
        <f t="shared" si="0"/>
        <v>0</v>
      </c>
      <c r="F9" s="2">
        <v>2071.8200000000002</v>
      </c>
      <c r="G9" s="2">
        <v>0</v>
      </c>
      <c r="H9" s="16">
        <f t="shared" si="1"/>
        <v>2071.8200000000002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31.077300000000001</v>
      </c>
      <c r="O9" s="2">
        <v>384.88</v>
      </c>
      <c r="P9" s="2">
        <v>286.48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1205.96</v>
      </c>
      <c r="Z9" s="2">
        <v>920.8</v>
      </c>
      <c r="AA9" s="2">
        <v>224.52</v>
      </c>
      <c r="AB9" s="2">
        <v>153.47999999999999</v>
      </c>
      <c r="AC9" s="2">
        <v>1398.4</v>
      </c>
      <c r="AD9" s="2">
        <v>1053.82</v>
      </c>
      <c r="AE9" s="2">
        <v>5580.71</v>
      </c>
      <c r="AF9" s="2">
        <v>0</v>
      </c>
      <c r="AG9" s="16">
        <f t="shared" si="4"/>
        <v>5580.71</v>
      </c>
      <c r="AH9" s="2">
        <v>2378.7600000000002</v>
      </c>
      <c r="AI9" s="2">
        <v>0</v>
      </c>
      <c r="AJ9" s="16">
        <f t="shared" si="5"/>
        <v>2378.7600000000002</v>
      </c>
      <c r="AK9" s="22">
        <f t="shared" si="6"/>
        <v>2.3021999999999996</v>
      </c>
      <c r="AL9" s="18">
        <f t="shared" si="7"/>
        <v>35.681400000000004</v>
      </c>
    </row>
    <row r="10" spans="1:38" x14ac:dyDescent="0.2">
      <c r="A10" s="10" t="s">
        <v>62</v>
      </c>
      <c r="B10" s="3">
        <v>641.46</v>
      </c>
      <c r="C10" s="2">
        <v>0</v>
      </c>
      <c r="D10" s="2">
        <v>0</v>
      </c>
      <c r="E10" s="16">
        <f t="shared" si="0"/>
        <v>0</v>
      </c>
      <c r="F10" s="2">
        <v>89.22</v>
      </c>
      <c r="G10" s="2">
        <v>0</v>
      </c>
      <c r="H10" s="16">
        <f t="shared" si="1"/>
        <v>89.22</v>
      </c>
      <c r="I10" s="2">
        <v>0</v>
      </c>
      <c r="J10" s="2">
        <v>0</v>
      </c>
      <c r="K10" s="2">
        <v>0</v>
      </c>
      <c r="L10" s="2">
        <v>0</v>
      </c>
      <c r="M10" s="16">
        <f t="shared" si="2"/>
        <v>0</v>
      </c>
      <c r="N10" s="18">
        <f t="shared" si="3"/>
        <v>1.3382999999999998</v>
      </c>
      <c r="O10" s="2">
        <v>384.88</v>
      </c>
      <c r="P10" s="2">
        <v>305.91000000000003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1205.96</v>
      </c>
      <c r="Z10" s="2">
        <v>1008.51</v>
      </c>
      <c r="AA10" s="2">
        <v>224.52</v>
      </c>
      <c r="AB10" s="2">
        <v>177.87</v>
      </c>
      <c r="AC10" s="2">
        <v>1398.4</v>
      </c>
      <c r="AD10" s="2">
        <v>1112.0899999999999</v>
      </c>
      <c r="AE10" s="2">
        <v>5580.71</v>
      </c>
      <c r="AF10" s="2">
        <v>0</v>
      </c>
      <c r="AG10" s="16">
        <f t="shared" si="4"/>
        <v>5580.71</v>
      </c>
      <c r="AH10" s="2">
        <v>4359.4399999999996</v>
      </c>
      <c r="AI10" s="2">
        <v>0</v>
      </c>
      <c r="AJ10" s="16">
        <f t="shared" si="5"/>
        <v>4359.4399999999996</v>
      </c>
      <c r="AK10" s="22">
        <f t="shared" si="6"/>
        <v>2.66805</v>
      </c>
      <c r="AL10" s="18">
        <f t="shared" si="7"/>
        <v>65.391599999999997</v>
      </c>
    </row>
    <row r="11" spans="1:38" x14ac:dyDescent="0.2">
      <c r="A11" s="10" t="s">
        <v>62</v>
      </c>
      <c r="B11" s="3">
        <v>641.46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6">
        <f t="shared" si="4"/>
        <v>0</v>
      </c>
      <c r="AH11" s="2"/>
      <c r="AI11" s="2"/>
      <c r="AJ11" s="16">
        <f t="shared" si="5"/>
        <v>0</v>
      </c>
      <c r="AK11" s="22">
        <f t="shared" si="6"/>
        <v>0</v>
      </c>
      <c r="AL11" s="18">
        <f t="shared" si="7"/>
        <v>0</v>
      </c>
    </row>
    <row r="12" spans="1:38" x14ac:dyDescent="0.2">
      <c r="A12" s="10" t="s">
        <v>62</v>
      </c>
      <c r="B12" s="3">
        <v>641.46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6">
        <f t="shared" si="4"/>
        <v>0</v>
      </c>
      <c r="AH12" s="2"/>
      <c r="AI12" s="2"/>
      <c r="AJ12" s="16">
        <f t="shared" si="5"/>
        <v>0</v>
      </c>
      <c r="AK12" s="22">
        <f t="shared" si="6"/>
        <v>0</v>
      </c>
      <c r="AL12" s="18">
        <f t="shared" si="7"/>
        <v>0</v>
      </c>
    </row>
    <row r="13" spans="1:38" x14ac:dyDescent="0.2">
      <c r="A13" s="10" t="s">
        <v>62</v>
      </c>
      <c r="B13" s="3">
        <v>641.46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6">
        <f t="shared" si="4"/>
        <v>0</v>
      </c>
      <c r="AH13" s="2"/>
      <c r="AI13" s="2"/>
      <c r="AJ13" s="16">
        <f t="shared" si="5"/>
        <v>0</v>
      </c>
      <c r="AK13" s="22">
        <f t="shared" si="6"/>
        <v>0</v>
      </c>
      <c r="AL13" s="18">
        <f t="shared" si="7"/>
        <v>0</v>
      </c>
    </row>
    <row r="14" spans="1:38" ht="13.5" thickBot="1" x14ac:dyDescent="0.25">
      <c r="A14" s="10" t="s">
        <v>62</v>
      </c>
      <c r="B14" s="3">
        <v>641.46</v>
      </c>
      <c r="C14" s="6"/>
      <c r="D14" s="6"/>
      <c r="E14" s="16">
        <f t="shared" si="0"/>
        <v>0</v>
      </c>
      <c r="F14" s="6"/>
      <c r="G14" s="6"/>
      <c r="H14" s="16">
        <f t="shared" si="1"/>
        <v>0</v>
      </c>
      <c r="I14" s="6"/>
      <c r="J14" s="6"/>
      <c r="K14" s="6"/>
      <c r="L14" s="6"/>
      <c r="M14" s="16">
        <f t="shared" si="2"/>
        <v>0</v>
      </c>
      <c r="N14" s="18">
        <f t="shared" si="3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16">
        <f t="shared" si="4"/>
        <v>0</v>
      </c>
      <c r="AH14" s="6"/>
      <c r="AI14" s="6"/>
      <c r="AJ14" s="16">
        <f t="shared" si="5"/>
        <v>0</v>
      </c>
      <c r="AK14" s="22">
        <f t="shared" si="6"/>
        <v>0</v>
      </c>
      <c r="AL14" s="18">
        <f t="shared" si="7"/>
        <v>0</v>
      </c>
    </row>
    <row r="15" spans="1:38" ht="13.5" thickBot="1" x14ac:dyDescent="0.25">
      <c r="A15" s="8" t="s">
        <v>23</v>
      </c>
      <c r="B15" s="7">
        <v>0</v>
      </c>
      <c r="C15" s="7">
        <f t="shared" ref="C15:G15" si="8">SUM(C3:C14)</f>
        <v>2597.92</v>
      </c>
      <c r="D15" s="7">
        <f t="shared" si="8"/>
        <v>0</v>
      </c>
      <c r="E15" s="17">
        <f t="shared" si="8"/>
        <v>2597.92</v>
      </c>
      <c r="F15" s="7">
        <f t="shared" si="8"/>
        <v>2161.04</v>
      </c>
      <c r="G15" s="7">
        <f t="shared" si="8"/>
        <v>0</v>
      </c>
      <c r="H15" s="17">
        <f t="shared" ref="H15:AE15" si="9">SUM(H3:H14)</f>
        <v>2161.04</v>
      </c>
      <c r="I15" s="7">
        <f t="shared" si="9"/>
        <v>0</v>
      </c>
      <c r="J15" s="7">
        <f t="shared" si="9"/>
        <v>0</v>
      </c>
      <c r="K15" s="7">
        <f t="shared" si="9"/>
        <v>0</v>
      </c>
      <c r="L15" s="7">
        <f t="shared" si="9"/>
        <v>0</v>
      </c>
      <c r="M15" s="17">
        <f t="shared" si="9"/>
        <v>0</v>
      </c>
      <c r="N15" s="19">
        <f t="shared" si="9"/>
        <v>32.415599999999998</v>
      </c>
      <c r="O15" s="8">
        <f t="shared" si="9"/>
        <v>1128.98</v>
      </c>
      <c r="P15" s="7">
        <f t="shared" si="9"/>
        <v>592.3900000000001</v>
      </c>
      <c r="Q15" s="7">
        <f t="shared" si="9"/>
        <v>0</v>
      </c>
      <c r="R15" s="7">
        <f t="shared" si="9"/>
        <v>0</v>
      </c>
      <c r="S15" s="7">
        <f t="shared" si="9"/>
        <v>0</v>
      </c>
      <c r="T15" s="7">
        <f t="shared" si="9"/>
        <v>0</v>
      </c>
      <c r="U15" s="7">
        <f t="shared" si="9"/>
        <v>0</v>
      </c>
      <c r="V15" s="7">
        <f t="shared" si="9"/>
        <v>0</v>
      </c>
      <c r="W15" s="7">
        <f t="shared" si="9"/>
        <v>0</v>
      </c>
      <c r="X15" s="7">
        <f t="shared" si="9"/>
        <v>0</v>
      </c>
      <c r="Y15" s="7">
        <f t="shared" si="9"/>
        <v>3566.54</v>
      </c>
      <c r="Z15" s="7">
        <f t="shared" si="9"/>
        <v>1929.31</v>
      </c>
      <c r="AA15" s="7">
        <f t="shared" si="9"/>
        <v>641.49</v>
      </c>
      <c r="AB15" s="7">
        <f t="shared" si="9"/>
        <v>331.35</v>
      </c>
      <c r="AC15" s="7">
        <f t="shared" si="9"/>
        <v>4118.2100000000009</v>
      </c>
      <c r="AD15" s="9">
        <f t="shared" si="9"/>
        <v>2165.91</v>
      </c>
      <c r="AE15" s="7">
        <f t="shared" si="9"/>
        <v>14144.220000000001</v>
      </c>
      <c r="AF15" s="7">
        <f>SUM(AF3:AF14)</f>
        <v>0</v>
      </c>
      <c r="AG15" s="17">
        <f>SUM(AG3:AG14)</f>
        <v>14144.220000000001</v>
      </c>
      <c r="AH15" s="7">
        <f>SUM(AH3:AH14)</f>
        <v>6738.2</v>
      </c>
      <c r="AI15" s="7">
        <f>SUM(AI3:AI14)</f>
        <v>0</v>
      </c>
      <c r="AJ15" s="17">
        <f>SUM(AJ3:AJ14)</f>
        <v>6738.2</v>
      </c>
      <c r="AK15" s="17">
        <f t="shared" ref="AK15" si="10">SUM(AK3:AK14)</f>
        <v>4.9702500000000001</v>
      </c>
      <c r="AL15" s="19">
        <f t="shared" ref="AL15" si="11">SUM(AL3:AL14)</f>
        <v>101.07300000000001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H7" sqref="H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53" t="s">
        <v>13</v>
      </c>
      <c r="C2" s="53"/>
      <c r="D2" s="53"/>
      <c r="E2" s="53"/>
      <c r="F2" s="53"/>
    </row>
    <row r="3" spans="2:9" ht="26.25" customHeight="1" x14ac:dyDescent="0.35">
      <c r="B3" s="52" t="s">
        <v>64</v>
      </c>
      <c r="C3" s="52"/>
      <c r="D3" s="52"/>
      <c r="E3" s="52"/>
      <c r="F3" s="52"/>
      <c r="G3" s="1"/>
      <c r="H3" s="1"/>
      <c r="I3" s="1"/>
    </row>
    <row r="4" spans="2:9" ht="30" customHeight="1" thickBot="1" x14ac:dyDescent="0.25">
      <c r="B4" s="52"/>
      <c r="C4" s="52"/>
      <c r="D4" s="52"/>
      <c r="E4" s="52"/>
      <c r="F4" s="52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23" t="s">
        <v>1</v>
      </c>
      <c r="C6" s="24" t="e">
        <f>#REF!</f>
        <v>#REF!</v>
      </c>
      <c r="D6" s="24" t="e">
        <f>#REF!</f>
        <v>#REF!</v>
      </c>
      <c r="E6" s="24" t="e">
        <f>#REF!</f>
        <v>#REF!</v>
      </c>
      <c r="F6" s="31" t="e">
        <f>#REF!</f>
        <v>#REF!</v>
      </c>
    </row>
    <row r="7" spans="2:9" x14ac:dyDescent="0.2">
      <c r="B7" s="25" t="s">
        <v>54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2" t="e">
        <f>#REF!</f>
        <v>#REF!</v>
      </c>
    </row>
    <row r="8" spans="2:9" ht="25.5" x14ac:dyDescent="0.2">
      <c r="B8" s="26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33" t="e">
        <f>#REF!</f>
        <v>#REF!</v>
      </c>
    </row>
    <row r="9" spans="2:9" ht="51" x14ac:dyDescent="0.2">
      <c r="B9" s="26" t="s">
        <v>3</v>
      </c>
      <c r="C9" s="2">
        <v>0</v>
      </c>
      <c r="D9" s="2">
        <v>0</v>
      </c>
      <c r="E9" s="2">
        <v>0</v>
      </c>
      <c r="F9" s="27">
        <v>0</v>
      </c>
    </row>
    <row r="10" spans="2:9" x14ac:dyDescent="0.2">
      <c r="B10" s="26" t="s">
        <v>4</v>
      </c>
      <c r="C10" s="2">
        <v>0</v>
      </c>
      <c r="D10" s="2">
        <v>0</v>
      </c>
      <c r="E10" s="2">
        <v>0</v>
      </c>
      <c r="F10" s="27">
        <v>0</v>
      </c>
    </row>
    <row r="11" spans="2:9" ht="25.5" x14ac:dyDescent="0.2">
      <c r="B11" s="26" t="s">
        <v>5</v>
      </c>
      <c r="C11" s="2">
        <f>'выборка 15'!U15</f>
        <v>0</v>
      </c>
      <c r="D11" s="2">
        <v>0</v>
      </c>
      <c r="E11" s="2">
        <v>0</v>
      </c>
      <c r="F11" s="27">
        <v>0</v>
      </c>
    </row>
    <row r="12" spans="2:9" x14ac:dyDescent="0.2">
      <c r="B12" s="26" t="s">
        <v>6</v>
      </c>
      <c r="C12" s="2">
        <v>0</v>
      </c>
      <c r="D12" s="2">
        <v>0</v>
      </c>
      <c r="E12" s="2">
        <v>0</v>
      </c>
      <c r="F12" s="27">
        <v>0</v>
      </c>
    </row>
    <row r="13" spans="2:9" x14ac:dyDescent="0.2">
      <c r="B13" s="26" t="s">
        <v>7</v>
      </c>
      <c r="C13" s="2">
        <f>'выборка 15'!Y15</f>
        <v>3566.54</v>
      </c>
      <c r="D13" s="2">
        <f>'выборка 15'!Z15</f>
        <v>1929.31</v>
      </c>
      <c r="E13" s="2">
        <v>297.98</v>
      </c>
      <c r="F13" s="27">
        <v>0</v>
      </c>
    </row>
    <row r="14" spans="2:9" ht="25.5" x14ac:dyDescent="0.2">
      <c r="B14" s="26" t="s">
        <v>8</v>
      </c>
      <c r="C14" s="2">
        <v>0</v>
      </c>
      <c r="D14" s="2">
        <v>0</v>
      </c>
      <c r="E14" s="2">
        <v>0</v>
      </c>
      <c r="F14" s="27">
        <v>0</v>
      </c>
    </row>
    <row r="15" spans="2:9" ht="25.5" x14ac:dyDescent="0.2">
      <c r="B15" s="26" t="s">
        <v>9</v>
      </c>
      <c r="C15" s="2">
        <f>'выборка 15'!AA15</f>
        <v>641.49</v>
      </c>
      <c r="D15" s="2">
        <f>'выборка 15'!AB15</f>
        <v>331.35</v>
      </c>
      <c r="E15" s="2">
        <v>38.97</v>
      </c>
      <c r="F15" s="27">
        <f>D15</f>
        <v>331.35</v>
      </c>
    </row>
    <row r="16" spans="2:9" ht="26.25" thickBot="1" x14ac:dyDescent="0.25">
      <c r="B16" s="28" t="s">
        <v>10</v>
      </c>
      <c r="C16" s="29">
        <f>'выборка 15'!AC15</f>
        <v>4118.2100000000009</v>
      </c>
      <c r="D16" s="29">
        <f>'выборка 15'!AD15</f>
        <v>2165.91</v>
      </c>
      <c r="E16" s="29">
        <v>267.58999999999997</v>
      </c>
      <c r="F16" s="30">
        <v>0</v>
      </c>
    </row>
    <row r="18" spans="2:6" ht="19.5" customHeight="1" x14ac:dyDescent="0.2">
      <c r="B18" s="54" t="s">
        <v>63</v>
      </c>
      <c r="C18" s="54"/>
      <c r="D18" s="54"/>
      <c r="E18" s="54"/>
      <c r="F18" s="54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D12" sqref="D12"/>
    </sheetView>
  </sheetViews>
  <sheetFormatPr defaultRowHeight="12.75" x14ac:dyDescent="0.2"/>
  <cols>
    <col min="1" max="1" width="27.28515625" customWidth="1"/>
    <col min="2" max="2" width="18.85546875" customWidth="1"/>
    <col min="3" max="3" width="27.7109375" customWidth="1"/>
    <col min="4" max="4" width="22.5703125" customWidth="1"/>
    <col min="5" max="5" width="11.5703125" customWidth="1"/>
  </cols>
  <sheetData>
    <row r="2" spans="1:5" ht="90" customHeight="1" x14ac:dyDescent="0.2">
      <c r="A2" s="57" t="s">
        <v>71</v>
      </c>
      <c r="B2" s="57"/>
      <c r="C2" s="57"/>
      <c r="D2" s="57"/>
      <c r="E2" s="57"/>
    </row>
    <row r="3" spans="1:5" ht="13.5" thickBot="1" x14ac:dyDescent="0.25"/>
    <row r="4" spans="1:5" ht="60" customHeight="1" x14ac:dyDescent="0.2">
      <c r="A4" s="34"/>
      <c r="B4" s="39" t="s">
        <v>57</v>
      </c>
      <c r="C4" s="39" t="s">
        <v>58</v>
      </c>
      <c r="D4" s="58" t="s">
        <v>59</v>
      </c>
      <c r="E4" s="59"/>
    </row>
    <row r="5" spans="1:5" ht="15" customHeight="1" x14ac:dyDescent="0.25">
      <c r="A5" s="60" t="s">
        <v>72</v>
      </c>
      <c r="B5" s="61"/>
      <c r="C5" s="40">
        <v>-1930.81</v>
      </c>
      <c r="D5" s="62"/>
      <c r="E5" s="63"/>
    </row>
    <row r="6" spans="1:5" ht="13.5" thickBot="1" x14ac:dyDescent="0.25">
      <c r="A6" s="10" t="s">
        <v>1</v>
      </c>
      <c r="B6" s="41">
        <v>36139.800000000003</v>
      </c>
      <c r="C6" s="41">
        <v>35789.82</v>
      </c>
      <c r="D6" s="64">
        <v>44900.965499999998</v>
      </c>
      <c r="E6" s="65"/>
    </row>
    <row r="7" spans="1:5" ht="15.75" thickBot="1" x14ac:dyDescent="0.3">
      <c r="A7" s="21" t="s">
        <v>60</v>
      </c>
      <c r="B7" s="42">
        <v>36139.800000000003</v>
      </c>
      <c r="C7" s="42">
        <v>33859.01</v>
      </c>
      <c r="D7" s="55">
        <v>44900.965499999998</v>
      </c>
      <c r="E7" s="56"/>
    </row>
    <row r="9" spans="1:5" ht="15.75" customHeight="1" x14ac:dyDescent="0.25">
      <c r="A9" s="38" t="s">
        <v>73</v>
      </c>
      <c r="B9" s="38"/>
      <c r="C9" s="38"/>
      <c r="D9" s="38"/>
      <c r="E9" s="43">
        <f>C7-D7</f>
        <v>-11041.955499999996</v>
      </c>
    </row>
    <row r="11" spans="1:5" x14ac:dyDescent="0.2">
      <c r="A11" s="36" t="s">
        <v>74</v>
      </c>
      <c r="B11" s="36"/>
      <c r="C11" s="36"/>
      <c r="D11" s="37"/>
      <c r="E11" s="44">
        <v>3246.66</v>
      </c>
    </row>
    <row r="12" spans="1:5" x14ac:dyDescent="0.2">
      <c r="A12" s="36"/>
      <c r="B12" s="36"/>
      <c r="C12" s="36"/>
      <c r="D12" s="37"/>
      <c r="E12" s="44"/>
    </row>
    <row r="13" spans="1:5" x14ac:dyDescent="0.2">
      <c r="A13" s="36"/>
      <c r="B13" s="36"/>
      <c r="C13" s="36"/>
      <c r="D13" s="37"/>
      <c r="E13" s="44"/>
    </row>
    <row r="15" spans="1:5" x14ac:dyDescent="0.2">
      <c r="A15" s="35" t="s">
        <v>68</v>
      </c>
      <c r="B15" s="35"/>
      <c r="C15" s="35"/>
      <c r="D15" s="35"/>
    </row>
  </sheetData>
  <mergeCells count="6">
    <mergeCell ref="D7:E7"/>
    <mergeCell ref="A2:E2"/>
    <mergeCell ref="D4:E4"/>
    <mergeCell ref="A5:B5"/>
    <mergeCell ref="D5:E5"/>
    <mergeCell ref="D6:E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G15" sqref="G15"/>
    </sheetView>
  </sheetViews>
  <sheetFormatPr defaultRowHeight="12.75" x14ac:dyDescent="0.2"/>
  <cols>
    <col min="1" max="1" width="4.5703125" customWidth="1"/>
    <col min="4" max="4" width="27.28515625" customWidth="1"/>
    <col min="5" max="5" width="39.42578125" customWidth="1"/>
    <col min="6" max="6" width="14.5703125" customWidth="1"/>
  </cols>
  <sheetData>
    <row r="1" spans="1:6" s="48" customFormat="1" ht="93.75" customHeight="1" x14ac:dyDescent="0.2">
      <c r="A1" s="70" t="s">
        <v>75</v>
      </c>
      <c r="B1" s="70"/>
      <c r="C1" s="70"/>
      <c r="D1" s="70"/>
      <c r="E1" s="70"/>
      <c r="F1" s="70"/>
    </row>
    <row r="2" spans="1:6" ht="24" thickBot="1" x14ac:dyDescent="0.25">
      <c r="A2" s="47"/>
      <c r="B2" s="47"/>
      <c r="C2" s="47"/>
      <c r="D2" s="47"/>
      <c r="E2" s="47"/>
      <c r="F2" s="47"/>
    </row>
    <row r="3" spans="1:6" ht="16.5" customHeight="1" x14ac:dyDescent="0.2">
      <c r="A3" s="71" t="s">
        <v>16</v>
      </c>
      <c r="B3" s="73" t="s">
        <v>17</v>
      </c>
      <c r="C3" s="73" t="s">
        <v>18</v>
      </c>
      <c r="D3" s="73" t="s">
        <v>19</v>
      </c>
      <c r="E3" s="73" t="s">
        <v>20</v>
      </c>
      <c r="F3" s="73" t="s">
        <v>21</v>
      </c>
    </row>
    <row r="4" spans="1:6" ht="29.25" customHeight="1" thickBot="1" x14ac:dyDescent="0.25">
      <c r="A4" s="72"/>
      <c r="B4" s="74"/>
      <c r="C4" s="74"/>
      <c r="D4" s="74"/>
      <c r="E4" s="74"/>
      <c r="F4" s="74"/>
    </row>
    <row r="5" spans="1:6" x14ac:dyDescent="0.2">
      <c r="A5" s="2">
        <v>1</v>
      </c>
      <c r="B5" s="3">
        <v>2017</v>
      </c>
      <c r="C5" s="3" t="s">
        <v>76</v>
      </c>
      <c r="D5" s="2"/>
      <c r="E5" s="2" t="s">
        <v>77</v>
      </c>
      <c r="F5" s="49">
        <v>2330</v>
      </c>
    </row>
    <row r="6" spans="1:6" x14ac:dyDescent="0.2">
      <c r="A6" s="2">
        <v>2</v>
      </c>
      <c r="B6" s="3">
        <v>2017</v>
      </c>
      <c r="C6" s="2" t="s">
        <v>65</v>
      </c>
      <c r="D6" s="2" t="s">
        <v>78</v>
      </c>
      <c r="E6" s="2" t="s">
        <v>69</v>
      </c>
      <c r="F6" s="49">
        <v>9653</v>
      </c>
    </row>
    <row r="7" spans="1:6" x14ac:dyDescent="0.2">
      <c r="A7" s="2">
        <v>3</v>
      </c>
      <c r="B7" s="3">
        <v>2017</v>
      </c>
      <c r="C7" s="2" t="s">
        <v>66</v>
      </c>
      <c r="D7" s="2" t="s">
        <v>79</v>
      </c>
      <c r="E7" s="2" t="s">
        <v>80</v>
      </c>
      <c r="F7" s="49">
        <v>13064</v>
      </c>
    </row>
    <row r="8" spans="1:6" x14ac:dyDescent="0.2">
      <c r="A8" s="2">
        <v>4</v>
      </c>
      <c r="B8" s="3">
        <v>2017</v>
      </c>
      <c r="C8" s="2" t="s">
        <v>81</v>
      </c>
      <c r="D8" s="2" t="s">
        <v>67</v>
      </c>
      <c r="E8" s="2" t="s">
        <v>87</v>
      </c>
      <c r="F8" s="49">
        <v>8136</v>
      </c>
    </row>
    <row r="9" spans="1:6" x14ac:dyDescent="0.2">
      <c r="A9" s="2">
        <v>5</v>
      </c>
      <c r="B9" s="3">
        <v>2017</v>
      </c>
      <c r="C9" s="2" t="s">
        <v>70</v>
      </c>
      <c r="D9" s="2" t="s">
        <v>82</v>
      </c>
      <c r="E9" s="2" t="s">
        <v>83</v>
      </c>
      <c r="F9" s="49">
        <v>3324</v>
      </c>
    </row>
    <row r="10" spans="1:6" x14ac:dyDescent="0.2">
      <c r="A10" s="2">
        <v>6</v>
      </c>
      <c r="B10" s="2">
        <v>2017</v>
      </c>
      <c r="C10" s="2" t="s">
        <v>84</v>
      </c>
      <c r="D10" s="2" t="s">
        <v>85</v>
      </c>
      <c r="E10" s="2" t="s">
        <v>86</v>
      </c>
      <c r="F10" s="49">
        <v>7836</v>
      </c>
    </row>
    <row r="11" spans="1:6" ht="13.5" thickBot="1" x14ac:dyDescent="0.25">
      <c r="A11" s="66" t="s">
        <v>22</v>
      </c>
      <c r="B11" s="67"/>
      <c r="C11" s="67"/>
      <c r="D11" s="67"/>
      <c r="E11" s="67"/>
      <c r="F11" s="50">
        <f>'[1]декабрь ТР 17'!$AC$7</f>
        <v>557.96550000000002</v>
      </c>
    </row>
    <row r="12" spans="1:6" ht="15.75" thickBot="1" x14ac:dyDescent="0.3">
      <c r="A12" s="68" t="s">
        <v>23</v>
      </c>
      <c r="B12" s="69"/>
      <c r="C12" s="69"/>
      <c r="D12" s="69"/>
      <c r="E12" s="69"/>
      <c r="F12" s="51">
        <f>SUM(F5:F11)</f>
        <v>44900.965499999998</v>
      </c>
    </row>
    <row r="13" spans="1:6" ht="15" x14ac:dyDescent="0.25">
      <c r="A13" s="45"/>
      <c r="B13" s="45"/>
      <c r="C13" s="45"/>
      <c r="D13" s="45"/>
      <c r="E13" s="45"/>
      <c r="F13" s="46"/>
    </row>
    <row r="14" spans="1:6" ht="15" x14ac:dyDescent="0.25">
      <c r="A14" s="45"/>
      <c r="B14" s="45"/>
      <c r="C14" s="45"/>
      <c r="D14" s="45"/>
      <c r="E14" s="45"/>
      <c r="F14" s="46"/>
    </row>
    <row r="17" spans="1:5" ht="12.75" customHeight="1" x14ac:dyDescent="0.2">
      <c r="A17" s="35" t="s">
        <v>68</v>
      </c>
      <c r="B17" s="35"/>
      <c r="C17" s="35"/>
      <c r="D17" s="35"/>
      <c r="E17" s="35"/>
    </row>
  </sheetData>
  <mergeCells count="9">
    <mergeCell ref="A11:E11"/>
    <mergeCell ref="A12:E12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общий отчет по дому за 15 г</vt:lpstr>
      <vt:lpstr>отчет ТР</vt:lpstr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2018-02-27T06:24:56Z</cp:lastPrinted>
  <dcterms:created xsi:type="dcterms:W3CDTF">2015-02-24T21:57:31Z</dcterms:created>
  <dcterms:modified xsi:type="dcterms:W3CDTF">2018-04-01T19:14:00Z</dcterms:modified>
</cp:coreProperties>
</file>