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2"/>
  </bookViews>
  <sheets>
    <sheet name="общий отчет по дому за 15 г" sheetId="1" state="hidden" r:id="rId1"/>
    <sheet name="отчет тек. ремонт" sheetId="4" state="hidden" r:id="rId2"/>
    <sheet name="отчет ТР" sheetId="6" r:id="rId3"/>
    <sheet name="расход  ТР " sheetId="7" r:id="rId4"/>
  </sheets>
  <calcPr calcId="145621" refMode="R1C1"/>
</workbook>
</file>

<file path=xl/calcChain.xml><?xml version="1.0" encoding="utf-8"?>
<calcChain xmlns="http://schemas.openxmlformats.org/spreadsheetml/2006/main">
  <c r="E15" i="6" l="1"/>
  <c r="G5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  <c r="E10" i="6" l="1"/>
  <c r="D10" i="6" l="1"/>
  <c r="G10" i="6" l="1"/>
  <c r="C10" i="6"/>
  <c r="F10" i="6" l="1"/>
  <c r="B10" i="6"/>
  <c r="G29" i="7" l="1"/>
  <c r="H10" i="6" s="1"/>
  <c r="E13" i="6" s="1"/>
</calcChain>
</file>

<file path=xl/sharedStrings.xml><?xml version="1.0" encoding="utf-8"?>
<sst xmlns="http://schemas.openxmlformats.org/spreadsheetml/2006/main" count="154" uniqueCount="112">
  <si>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</si>
  <si>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</si>
  <si>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</si>
  <si>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</si>
  <si>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</si>
  <si>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</si>
  <si>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</si>
  <si>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</si>
  <si>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</si>
  <si>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</si>
  <si>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</si>
  <si>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</si>
  <si>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</si>
  <si>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</si>
  <si>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</si>
  <si>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</si>
  <si>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</si>
  <si>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</si>
  <si>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</si>
  <si>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</si>
  <si>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</si>
  <si>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</si>
  <si>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</si>
  <si>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</si>
  <si>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</si>
  <si>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</si>
  <si>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</si>
  <si>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</si>
  <si>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</si>
  <si>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</si>
  <si>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</si>
  <si>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</si>
  <si>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</si>
  <si>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</si>
  <si>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</si>
  <si>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</si>
  <si>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</si>
  <si>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</si>
  <si>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</si>
  <si>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</si>
  <si>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</si>
  <si>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</si>
  <si>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</si>
  <si>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</si>
  <si>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</si>
  <si>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</si>
  <si>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</si>
  <si>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</si>
  <si>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январь</t>
  </si>
  <si>
    <t>февраль</t>
  </si>
  <si>
    <t>апрель</t>
  </si>
  <si>
    <t>май</t>
  </si>
  <si>
    <t>ремонт жилого дома</t>
  </si>
  <si>
    <t>ВРУ</t>
  </si>
  <si>
    <t>ремонт ВРУ</t>
  </si>
  <si>
    <t>Генеральный директор ООО У0 "ТаганСервис"____________________________________________</t>
  </si>
  <si>
    <t>Чехова 322 А</t>
  </si>
  <si>
    <t>кв.96</t>
  </si>
  <si>
    <t>смена труб ХВС ф32мм</t>
  </si>
  <si>
    <t>Чехова 322</t>
  </si>
  <si>
    <t>подвал ЦО</t>
  </si>
  <si>
    <t>смена задвижки</t>
  </si>
  <si>
    <t>кв. 137, 140</t>
  </si>
  <si>
    <t>ремонт ВРУ и ЩЭ</t>
  </si>
  <si>
    <t>ремонт ЩЭ со сменой автоматов</t>
  </si>
  <si>
    <t>кв.51</t>
  </si>
  <si>
    <t>подъезд 1</t>
  </si>
  <si>
    <t>монтаж провода</t>
  </si>
  <si>
    <t>кв. 167</t>
  </si>
  <si>
    <t>ремонт распредкоробки</t>
  </si>
  <si>
    <t xml:space="preserve">Чехова 322 </t>
  </si>
  <si>
    <t>УУТЭ</t>
  </si>
  <si>
    <t>подъезд 4</t>
  </si>
  <si>
    <t>установка ограждений с изг. 3,75*2,75</t>
  </si>
  <si>
    <t>ремонт левого крыла</t>
  </si>
  <si>
    <t>корректировка (разница узел учета)</t>
  </si>
  <si>
    <t>Переходящее сальдо на 01.01.2017 г</t>
  </si>
  <si>
    <t>Чехова 322, 322 А</t>
  </si>
  <si>
    <t>июль</t>
  </si>
  <si>
    <t>подъезд 2</t>
  </si>
  <si>
    <t>установка выключателя, смена ламп, замена патрона, монтаж кабеля (12мп)</t>
  </si>
  <si>
    <t xml:space="preserve">Информация о выполненных работах по статье " Ремонт жилья" по адресу Чехова, 322, 322 А за период 01.01.2017 г по 31.12.2017 г </t>
  </si>
  <si>
    <t>август</t>
  </si>
  <si>
    <t>общий балкон</t>
  </si>
  <si>
    <t>ремонт пожарной ляды</t>
  </si>
  <si>
    <t>изготовление и установка решеток и двери</t>
  </si>
  <si>
    <t>щитовая</t>
  </si>
  <si>
    <t>ремонт нулевой шины</t>
  </si>
  <si>
    <t>октябрь</t>
  </si>
  <si>
    <t>балкон</t>
  </si>
  <si>
    <t>ремонт балкона</t>
  </si>
  <si>
    <t>ноябрь</t>
  </si>
  <si>
    <t>подъзд 2</t>
  </si>
  <si>
    <t>кухня</t>
  </si>
  <si>
    <t>ремонт оконных блоков</t>
  </si>
  <si>
    <t>кв. 74 ЦО</t>
  </si>
  <si>
    <t>монтаж труб 20,25мм</t>
  </si>
  <si>
    <t>техэтаж, подвал ЦО</t>
  </si>
  <si>
    <t>монтаж фоновой трубы ф50мм</t>
  </si>
  <si>
    <t>КНС</t>
  </si>
  <si>
    <t>смена труб ф25мм</t>
  </si>
  <si>
    <t>ливневка</t>
  </si>
  <si>
    <t>смена трубы ф110мм</t>
  </si>
  <si>
    <t>декабрь</t>
  </si>
  <si>
    <t>окраска дверей</t>
  </si>
  <si>
    <t>смена труб ф20мм</t>
  </si>
  <si>
    <t>ввод ХВС</t>
  </si>
  <si>
    <t>смена фланца ф110мм</t>
  </si>
  <si>
    <t>Информация о собранных и израсходованных денежных средствах по статье " Ремонт Жилья" за период с 01.01.2017 г по 31.12.2017 г по адресу ул. Чехова, 322,322 А</t>
  </si>
  <si>
    <t>дебиторская задолженность жителей по состоянию  на 01.01.2018 г. составляет:</t>
  </si>
  <si>
    <t>Остаток денежных средств дома по статье "Ремонт жилья" на 31.12.2017 г</t>
  </si>
  <si>
    <t>ремонт жилого дома (субабоненты)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</si>
</sst>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0" borderId="4" xfId="0" applyFont="1" applyBorder="1"/>
    <xf numFmtId="0" fontId="4" fillId="0" borderId="17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0" xfId="0" applyNumberFormat="1" applyFont="1"/>
    <xf numFmtId="2" fontId="4" fillId="0" borderId="18" xfId="0" applyNumberFormat="1" applyFont="1" applyBorder="1"/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2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2" xfId="0" applyBorder="1"/>
    <xf numFmtId="0" fontId="1" fillId="0" borderId="28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1" xfId="0" applyBorder="1" applyAlignment="1">
      <alignment wrapText="1"/>
    </xf>
    <xf numFmtId="2" fontId="0" fillId="0" borderId="25" xfId="0" applyNumberFormat="1" applyBorder="1"/>
    <xf numFmtId="2" fontId="0" fillId="0" borderId="27" xfId="0" applyNumberFormat="1" applyBorder="1"/>
    <xf numFmtId="2" fontId="0" fillId="0" borderId="22" xfId="0" applyNumberFormat="1" applyBorder="1"/>
    <xf numFmtId="0" fontId="0" fillId="0" borderId="1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5" fillId="0" borderId="21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2" fontId="0" fillId="0" borderId="0" xfId="0" applyNumberFormat="1"/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0" fillId="0" borderId="3" xfId="0" applyNumberFormat="1" applyBorder="1"/>
    <xf numFmtId="4" fontId="4" fillId="0" borderId="10" xfId="0" applyNumberFormat="1" applyFont="1" applyBorder="1"/>
    <xf numFmtId="4" fontId="6" fillId="0" borderId="1" xfId="0" applyNumberFormat="1" applyFont="1" applyBorder="1" applyAlignment="1">
      <alignment wrapText="1"/>
    </xf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22" xfId="0" applyNumberFormat="1" applyFont="1" applyBorder="1" applyAlignment="1">
      <alignment horizontal="right" wrapText="1"/>
    </xf>
    <xf numFmtId="4" fontId="1" fillId="0" borderId="18" xfId="0" applyNumberFormat="1" applyFont="1" applyBorder="1"/>
    <xf numFmtId="4" fontId="8" fillId="0" borderId="0" xfId="0" applyNumberFormat="1" applyFont="1" applyBorder="1"/>
    <xf numFmtId="0" fontId="0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4" fontId="4" fillId="0" borderId="18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" fontId="0" fillId="0" borderId="32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0" t="s">
        <v>13</v>
      </c>
      <c r="C2" s="80"/>
      <c r="D2" s="80"/>
      <c r="E2" s="80"/>
      <c r="F2" s="80"/>
    </row>
    <row r="3" spans="2:9" ht="26.25" customHeight="1" x14ac:dyDescent="0.35">
      <c r="B3" s="79" t="s">
        <v>39</v>
      </c>
      <c r="C3" s="79"/>
      <c r="D3" s="79"/>
      <c r="E3" s="79"/>
      <c r="F3" s="79"/>
      <c r="G3" s="1"/>
      <c r="H3" s="1"/>
      <c r="I3" s="1"/>
    </row>
    <row r="4" spans="2:9" ht="30" customHeight="1" thickBot="1" x14ac:dyDescent="0.25">
      <c r="B4" s="79"/>
      <c r="C4" s="79"/>
      <c r="D4" s="79"/>
      <c r="E4" s="79"/>
      <c r="F4" s="79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31" t="e">
        <f>'отчет тек. ремонт'!G13</f>
        <v>#REF!</v>
      </c>
    </row>
    <row r="7" spans="2:9" x14ac:dyDescent="0.2">
      <c r="B7" s="22" t="s">
        <v>25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81" t="s">
        <v>37</v>
      </c>
      <c r="C18" s="81"/>
      <c r="D18" s="81"/>
      <c r="E18" s="81"/>
      <c r="F18" s="8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2" t="s">
        <v>40</v>
      </c>
      <c r="B2" s="82"/>
      <c r="C2" s="82"/>
      <c r="D2" s="82"/>
      <c r="E2" s="82"/>
      <c r="F2" s="82"/>
      <c r="G2" s="82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83" t="s">
        <v>36</v>
      </c>
      <c r="B4" s="83"/>
      <c r="C4" s="83"/>
      <c r="D4" s="83"/>
      <c r="E4" s="83"/>
      <c r="F4" s="83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26</v>
      </c>
      <c r="C6" s="12" t="s">
        <v>27</v>
      </c>
      <c r="D6" s="12" t="s">
        <v>28</v>
      </c>
      <c r="E6" s="12" t="s">
        <v>29</v>
      </c>
      <c r="F6" s="12" t="s">
        <v>30</v>
      </c>
      <c r="G6" s="13" t="s">
        <v>31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84" t="e">
        <f>#REF!</f>
        <v>#REF!</v>
      </c>
      <c r="E7" s="3">
        <v>93.16</v>
      </c>
      <c r="F7" s="3">
        <v>0</v>
      </c>
      <c r="G7" s="84" t="e">
        <f>C11-D11</f>
        <v>#REF!</v>
      </c>
    </row>
    <row r="8" spans="1:7" x14ac:dyDescent="0.2">
      <c r="A8" s="6" t="s">
        <v>32</v>
      </c>
      <c r="B8" s="2">
        <v>0</v>
      </c>
      <c r="C8" s="2">
        <v>0</v>
      </c>
      <c r="D8" s="85"/>
      <c r="E8" s="2">
        <v>0</v>
      </c>
      <c r="F8" s="2">
        <v>0</v>
      </c>
      <c r="G8" s="85"/>
    </row>
    <row r="9" spans="1:7" x14ac:dyDescent="0.2">
      <c r="A9" s="7" t="s">
        <v>33</v>
      </c>
      <c r="B9" s="2" t="e">
        <f>#REF!</f>
        <v>#REF!</v>
      </c>
      <c r="C9" s="2" t="e">
        <f>#REF!</f>
        <v>#REF!</v>
      </c>
      <c r="D9" s="85"/>
      <c r="E9" s="2">
        <v>0</v>
      </c>
      <c r="F9" s="2">
        <v>0</v>
      </c>
      <c r="G9" s="85"/>
    </row>
    <row r="10" spans="1:7" ht="13.5" thickBot="1" x14ac:dyDescent="0.25">
      <c r="A10" s="14" t="s">
        <v>34</v>
      </c>
      <c r="B10" s="2">
        <v>0</v>
      </c>
      <c r="C10" s="2">
        <v>0</v>
      </c>
      <c r="D10" s="86"/>
      <c r="E10" s="2">
        <v>0</v>
      </c>
      <c r="F10" s="2">
        <v>0</v>
      </c>
      <c r="G10" s="86"/>
    </row>
    <row r="11" spans="1:7" ht="15.75" thickBot="1" x14ac:dyDescent="0.3">
      <c r="A11" s="15" t="s">
        <v>35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83" t="s">
        <v>38</v>
      </c>
      <c r="B13" s="83"/>
      <c r="C13" s="83"/>
      <c r="D13" s="83"/>
      <c r="E13" s="83"/>
      <c r="F13" s="83"/>
      <c r="G13" s="18" t="e">
        <f>G4+C11-D11</f>
        <v>#REF!</v>
      </c>
    </row>
    <row r="15" spans="1:7" x14ac:dyDescent="0.2">
      <c r="A15" s="81" t="s">
        <v>37</v>
      </c>
      <c r="B15" s="81"/>
      <c r="C15" s="81"/>
      <c r="D15" s="81"/>
      <c r="E15" s="81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tabSelected="1" topLeftCell="A10" workbookViewId="0">
      <selection activeCell="E26" sqref="E26"/>
    </sheetView>
  </sheetViews>
  <sheetFormatPr defaultRowHeight="12.75" x14ac:dyDescent="0.2"/>
  <cols>
    <col min="1" max="1" width="31.28515625" customWidth="1"/>
    <col min="2" max="2" width="17.42578125" customWidth="1"/>
    <col min="3" max="3" width="15.5703125" customWidth="1"/>
    <col min="4" max="4" width="17.42578125" customWidth="1"/>
    <col min="5" max="5" width="15.85546875" customWidth="1"/>
    <col min="6" max="6" width="17.5703125" customWidth="1"/>
    <col min="7" max="7" width="16.5703125" customWidth="1"/>
    <col min="8" max="8" width="23.7109375" customWidth="1"/>
  </cols>
  <sheetData>
    <row r="3" spans="1:11" ht="76.5" customHeight="1" x14ac:dyDescent="0.2">
      <c r="A3" s="87" t="s">
        <v>108</v>
      </c>
      <c r="B3" s="87"/>
      <c r="C3" s="87"/>
      <c r="D3" s="87"/>
      <c r="E3" s="87"/>
      <c r="F3" s="87"/>
      <c r="G3" s="87"/>
      <c r="H3" s="87"/>
    </row>
    <row r="5" spans="1:11" ht="13.5" thickBot="1" x14ac:dyDescent="0.25"/>
    <row r="6" spans="1:11" ht="37.5" customHeight="1" x14ac:dyDescent="0.2">
      <c r="A6" s="34"/>
      <c r="B6" s="57" t="s">
        <v>41</v>
      </c>
      <c r="C6" s="57" t="s">
        <v>43</v>
      </c>
      <c r="D6" s="57" t="s">
        <v>44</v>
      </c>
      <c r="E6" s="57" t="s">
        <v>42</v>
      </c>
      <c r="F6" s="57" t="s">
        <v>45</v>
      </c>
      <c r="G6" s="57" t="s">
        <v>46</v>
      </c>
      <c r="H6" s="74" t="s">
        <v>28</v>
      </c>
    </row>
    <row r="7" spans="1:11" ht="15.75" x14ac:dyDescent="0.25">
      <c r="A7" s="88" t="s">
        <v>76</v>
      </c>
      <c r="B7" s="89"/>
      <c r="C7" s="37"/>
      <c r="D7" s="52"/>
      <c r="E7" s="35"/>
      <c r="F7" s="35"/>
      <c r="G7" s="45">
        <v>296006.53999999998</v>
      </c>
      <c r="H7" s="75"/>
    </row>
    <row r="8" spans="1:11" ht="30" customHeight="1" x14ac:dyDescent="0.2">
      <c r="A8" s="22" t="s">
        <v>52</v>
      </c>
      <c r="B8" s="43">
        <v>209621.49</v>
      </c>
      <c r="C8" s="43">
        <v>168521.5</v>
      </c>
      <c r="D8" s="43">
        <v>221276.36999999997</v>
      </c>
      <c r="E8" s="43">
        <v>224647.25000000003</v>
      </c>
      <c r="F8" s="43">
        <v>430897.86</v>
      </c>
      <c r="G8" s="43">
        <v>393168.75</v>
      </c>
      <c r="H8" s="90">
        <v>517919.22930000001</v>
      </c>
    </row>
    <row r="9" spans="1:11" ht="36" customHeight="1" thickBot="1" x14ac:dyDescent="0.25">
      <c r="A9" s="22" t="s">
        <v>111</v>
      </c>
      <c r="B9" s="43"/>
      <c r="C9" s="43"/>
      <c r="D9" s="43"/>
      <c r="E9" s="43"/>
      <c r="F9" s="43">
        <v>45572.480000000003</v>
      </c>
      <c r="G9" s="43">
        <v>48883.99</v>
      </c>
      <c r="H9" s="91"/>
    </row>
    <row r="10" spans="1:11" ht="15" customHeight="1" thickBot="1" x14ac:dyDescent="0.3">
      <c r="A10" s="15" t="s">
        <v>47</v>
      </c>
      <c r="B10" s="44">
        <f>SUM(B8:B9)</f>
        <v>209621.49</v>
      </c>
      <c r="C10" s="44">
        <f>SUM(C7:C9)</f>
        <v>168521.5</v>
      </c>
      <c r="D10" s="44">
        <f>SUM(D7:D9)</f>
        <v>221276.36999999997</v>
      </c>
      <c r="E10" s="44">
        <f>SUM(E7:E9)</f>
        <v>224647.25000000003</v>
      </c>
      <c r="F10" s="44">
        <f>SUM(F7:F9)</f>
        <v>476470.33999999997</v>
      </c>
      <c r="G10" s="44">
        <f>SUM(G7:G9)</f>
        <v>738059.28</v>
      </c>
      <c r="H10" s="76">
        <f>SUM(H8:H9)</f>
        <v>517919.22930000001</v>
      </c>
    </row>
    <row r="11" spans="1:11" ht="15" customHeight="1" x14ac:dyDescent="0.25">
      <c r="A11" s="28"/>
      <c r="B11" s="28"/>
      <c r="C11" s="28"/>
      <c r="D11" s="28"/>
      <c r="E11" s="28"/>
      <c r="F11" s="28"/>
      <c r="G11" s="28"/>
      <c r="H11" s="29"/>
    </row>
    <row r="12" spans="1:11" ht="15" customHeight="1" x14ac:dyDescent="0.25">
      <c r="A12" s="28"/>
      <c r="B12" s="28"/>
      <c r="C12" s="28"/>
      <c r="D12" s="28"/>
      <c r="E12" s="28"/>
      <c r="F12" s="28"/>
      <c r="G12" s="28"/>
      <c r="H12" s="29"/>
      <c r="K12" s="39"/>
    </row>
    <row r="13" spans="1:11" ht="15" customHeight="1" x14ac:dyDescent="0.25">
      <c r="A13" s="40" t="s">
        <v>110</v>
      </c>
      <c r="B13" s="40"/>
      <c r="C13" s="40"/>
      <c r="D13" s="40"/>
      <c r="E13" s="62">
        <f>G10-H10</f>
        <v>220140.05070000002</v>
      </c>
    </row>
    <row r="14" spans="1:11" ht="15" customHeight="1" x14ac:dyDescent="0.25">
      <c r="A14" s="40"/>
      <c r="B14" s="40"/>
      <c r="C14" s="40"/>
      <c r="D14" s="40"/>
      <c r="E14" s="62"/>
    </row>
    <row r="15" spans="1:11" ht="15" x14ac:dyDescent="0.25">
      <c r="A15" s="36" t="s">
        <v>109</v>
      </c>
      <c r="B15" s="36"/>
      <c r="C15" s="36"/>
      <c r="D15" s="36"/>
      <c r="E15" s="62">
        <f>479297.64+251863.54</f>
        <v>731161.18</v>
      </c>
    </row>
    <row r="16" spans="1:11" ht="15" x14ac:dyDescent="0.25">
      <c r="A16" s="36"/>
      <c r="B16" s="36"/>
      <c r="C16" s="36"/>
      <c r="D16" s="36"/>
      <c r="E16" s="36"/>
      <c r="F16" s="36"/>
      <c r="G16" s="36"/>
      <c r="H16" s="46"/>
    </row>
    <row r="17" spans="1:8" ht="15" x14ac:dyDescent="0.25">
      <c r="A17" s="36"/>
      <c r="B17" s="36"/>
      <c r="C17" s="36"/>
      <c r="D17" s="36"/>
      <c r="E17" s="36"/>
      <c r="F17" s="36"/>
      <c r="G17" s="36"/>
      <c r="H17" s="46"/>
    </row>
    <row r="20" spans="1:8" x14ac:dyDescent="0.2">
      <c r="A20" s="92" t="s">
        <v>55</v>
      </c>
      <c r="B20" s="92"/>
      <c r="C20" s="92"/>
      <c r="D20" s="92"/>
      <c r="E20" s="92"/>
      <c r="F20" s="92"/>
      <c r="G20" s="92"/>
      <c r="H20" s="92"/>
    </row>
  </sheetData>
  <mergeCells count="4">
    <mergeCell ref="A3:H3"/>
    <mergeCell ref="A7:B7"/>
    <mergeCell ref="H8:H9"/>
    <mergeCell ref="A20:H20"/>
  </mergeCells>
  <pageMargins left="0.62" right="0.56000000000000005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J9" sqref="J9"/>
    </sheetView>
  </sheetViews>
  <sheetFormatPr defaultRowHeight="12.75" x14ac:dyDescent="0.2"/>
  <cols>
    <col min="1" max="1" width="7.7109375" style="71" customWidth="1"/>
    <col min="3" max="3" width="11.85546875" style="67" customWidth="1"/>
    <col min="4" max="4" width="18.7109375" customWidth="1"/>
    <col min="5" max="5" width="24.7109375" customWidth="1"/>
    <col min="6" max="6" width="68" customWidth="1"/>
    <col min="7" max="7" width="13.85546875" customWidth="1"/>
  </cols>
  <sheetData>
    <row r="1" spans="1:9" ht="69.75" customHeight="1" thickBot="1" x14ac:dyDescent="0.25">
      <c r="A1" s="95" t="s">
        <v>81</v>
      </c>
      <c r="B1" s="95"/>
      <c r="C1" s="95"/>
      <c r="D1" s="95"/>
      <c r="E1" s="95"/>
      <c r="F1" s="95"/>
      <c r="G1" s="95"/>
    </row>
    <row r="2" spans="1:9" ht="16.5" customHeight="1" x14ac:dyDescent="0.2">
      <c r="A2" s="96" t="s">
        <v>16</v>
      </c>
      <c r="B2" s="98" t="s">
        <v>17</v>
      </c>
      <c r="C2" s="98" t="s">
        <v>18</v>
      </c>
      <c r="D2" s="98" t="s">
        <v>24</v>
      </c>
      <c r="E2" s="98" t="s">
        <v>19</v>
      </c>
      <c r="F2" s="98" t="s">
        <v>20</v>
      </c>
      <c r="G2" s="100" t="s">
        <v>21</v>
      </c>
    </row>
    <row r="3" spans="1:9" ht="29.25" customHeight="1" thickBot="1" x14ac:dyDescent="0.25">
      <c r="A3" s="97"/>
      <c r="B3" s="99"/>
      <c r="C3" s="99"/>
      <c r="D3" s="99"/>
      <c r="E3" s="99"/>
      <c r="F3" s="99"/>
      <c r="G3" s="101"/>
    </row>
    <row r="4" spans="1:9" ht="12.75" customHeight="1" x14ac:dyDescent="0.2">
      <c r="A4" s="68">
        <v>1</v>
      </c>
      <c r="B4" s="41">
        <v>2017</v>
      </c>
      <c r="C4" s="41" t="s">
        <v>48</v>
      </c>
      <c r="D4" s="30" t="s">
        <v>56</v>
      </c>
      <c r="E4" s="2" t="s">
        <v>57</v>
      </c>
      <c r="F4" s="2" t="s">
        <v>58</v>
      </c>
      <c r="G4" s="58">
        <v>302</v>
      </c>
    </row>
    <row r="5" spans="1:9" x14ac:dyDescent="0.2">
      <c r="A5" s="72">
        <v>2</v>
      </c>
      <c r="B5" s="51">
        <v>2017</v>
      </c>
      <c r="C5" s="63" t="s">
        <v>49</v>
      </c>
      <c r="D5" s="30" t="s">
        <v>77</v>
      </c>
      <c r="E5" s="49"/>
      <c r="F5" s="49" t="s">
        <v>75</v>
      </c>
      <c r="G5" s="60">
        <f>7125.82*2</f>
        <v>14251.64</v>
      </c>
      <c r="I5" s="38"/>
    </row>
    <row r="6" spans="1:9" x14ac:dyDescent="0.2">
      <c r="A6" s="68">
        <v>3</v>
      </c>
      <c r="B6" s="41">
        <v>2017</v>
      </c>
      <c r="C6" s="41" t="s">
        <v>49</v>
      </c>
      <c r="D6" s="30" t="s">
        <v>59</v>
      </c>
      <c r="E6" s="2" t="s">
        <v>60</v>
      </c>
      <c r="F6" s="2" t="s">
        <v>61</v>
      </c>
      <c r="G6" s="58">
        <v>7882</v>
      </c>
    </row>
    <row r="7" spans="1:9" x14ac:dyDescent="0.2">
      <c r="A7" s="72">
        <v>4</v>
      </c>
      <c r="B7" s="41">
        <v>2017</v>
      </c>
      <c r="C7" s="41" t="s">
        <v>49</v>
      </c>
      <c r="D7" s="30" t="s">
        <v>59</v>
      </c>
      <c r="E7" s="2" t="s">
        <v>53</v>
      </c>
      <c r="F7" s="2" t="s">
        <v>54</v>
      </c>
      <c r="G7" s="58">
        <v>1390</v>
      </c>
    </row>
    <row r="8" spans="1:9" x14ac:dyDescent="0.2">
      <c r="A8" s="68">
        <v>5</v>
      </c>
      <c r="B8" s="41">
        <v>2017</v>
      </c>
      <c r="C8" s="41" t="s">
        <v>49</v>
      </c>
      <c r="D8" s="30" t="s">
        <v>56</v>
      </c>
      <c r="E8" s="2" t="s">
        <v>62</v>
      </c>
      <c r="F8" s="2" t="s">
        <v>63</v>
      </c>
      <c r="G8" s="58">
        <v>2617</v>
      </c>
    </row>
    <row r="9" spans="1:9" x14ac:dyDescent="0.2">
      <c r="A9" s="72">
        <v>6</v>
      </c>
      <c r="B9" s="41">
        <v>2017</v>
      </c>
      <c r="C9" s="41" t="s">
        <v>50</v>
      </c>
      <c r="D9" s="30" t="s">
        <v>59</v>
      </c>
      <c r="E9" s="77" t="s">
        <v>65</v>
      </c>
      <c r="F9" s="2" t="s">
        <v>64</v>
      </c>
      <c r="G9" s="58">
        <v>707</v>
      </c>
    </row>
    <row r="10" spans="1:9" x14ac:dyDescent="0.2">
      <c r="A10" s="68">
        <v>7</v>
      </c>
      <c r="B10" s="41">
        <v>2017</v>
      </c>
      <c r="C10" s="41" t="s">
        <v>50</v>
      </c>
      <c r="D10" s="30" t="s">
        <v>56</v>
      </c>
      <c r="E10" s="2" t="s">
        <v>66</v>
      </c>
      <c r="F10" s="2" t="s">
        <v>67</v>
      </c>
      <c r="G10" s="58">
        <v>1149</v>
      </c>
    </row>
    <row r="11" spans="1:9" x14ac:dyDescent="0.2">
      <c r="A11" s="72">
        <v>8</v>
      </c>
      <c r="B11" s="41">
        <v>2017</v>
      </c>
      <c r="C11" s="41" t="s">
        <v>51</v>
      </c>
      <c r="D11" s="30" t="s">
        <v>56</v>
      </c>
      <c r="E11" s="2" t="s">
        <v>68</v>
      </c>
      <c r="F11" s="2" t="s">
        <v>69</v>
      </c>
      <c r="G11" s="58">
        <v>683</v>
      </c>
    </row>
    <row r="12" spans="1:9" x14ac:dyDescent="0.2">
      <c r="A12" s="68">
        <v>9</v>
      </c>
      <c r="B12" s="41">
        <v>2017</v>
      </c>
      <c r="C12" s="41" t="s">
        <v>51</v>
      </c>
      <c r="D12" s="30" t="s">
        <v>70</v>
      </c>
      <c r="E12" s="2" t="s">
        <v>71</v>
      </c>
      <c r="F12" s="2" t="s">
        <v>73</v>
      </c>
      <c r="G12" s="58">
        <v>23064</v>
      </c>
    </row>
    <row r="13" spans="1:9" x14ac:dyDescent="0.2">
      <c r="A13" s="72">
        <v>10</v>
      </c>
      <c r="B13" s="41">
        <v>2017</v>
      </c>
      <c r="C13" s="41" t="s">
        <v>51</v>
      </c>
      <c r="D13" s="30" t="s">
        <v>56</v>
      </c>
      <c r="E13" s="2" t="s">
        <v>72</v>
      </c>
      <c r="F13" s="30" t="s">
        <v>74</v>
      </c>
      <c r="G13" s="58">
        <v>180798</v>
      </c>
    </row>
    <row r="14" spans="1:9" x14ac:dyDescent="0.2">
      <c r="A14" s="68">
        <v>11</v>
      </c>
      <c r="B14" s="41">
        <v>2017</v>
      </c>
      <c r="C14" s="41" t="s">
        <v>78</v>
      </c>
      <c r="D14" s="30" t="s">
        <v>59</v>
      </c>
      <c r="E14" s="2" t="s">
        <v>79</v>
      </c>
      <c r="F14" s="30" t="s">
        <v>80</v>
      </c>
      <c r="G14" s="58">
        <v>2683</v>
      </c>
    </row>
    <row r="15" spans="1:9" x14ac:dyDescent="0.2">
      <c r="A15" s="72">
        <v>12</v>
      </c>
      <c r="B15" s="41">
        <v>2017</v>
      </c>
      <c r="C15" s="41" t="s">
        <v>82</v>
      </c>
      <c r="D15" s="30" t="s">
        <v>59</v>
      </c>
      <c r="E15" s="2" t="s">
        <v>83</v>
      </c>
      <c r="F15" s="30" t="s">
        <v>84</v>
      </c>
      <c r="G15" s="58">
        <v>1697</v>
      </c>
    </row>
    <row r="16" spans="1:9" x14ac:dyDescent="0.2">
      <c r="A16" s="68">
        <v>13</v>
      </c>
      <c r="B16" s="41">
        <v>2017</v>
      </c>
      <c r="C16" s="41" t="s">
        <v>82</v>
      </c>
      <c r="D16" s="30" t="s">
        <v>56</v>
      </c>
      <c r="E16" s="2" t="s">
        <v>71</v>
      </c>
      <c r="F16" s="30" t="s">
        <v>85</v>
      </c>
      <c r="G16" s="58">
        <v>26178</v>
      </c>
    </row>
    <row r="17" spans="1:7" x14ac:dyDescent="0.2">
      <c r="A17" s="72">
        <v>14</v>
      </c>
      <c r="B17" s="41">
        <v>2017</v>
      </c>
      <c r="C17" s="41" t="s">
        <v>82</v>
      </c>
      <c r="D17" s="30" t="s">
        <v>56</v>
      </c>
      <c r="E17" s="2" t="s">
        <v>86</v>
      </c>
      <c r="F17" s="30" t="s">
        <v>87</v>
      </c>
      <c r="G17" s="58">
        <v>1762</v>
      </c>
    </row>
    <row r="18" spans="1:7" x14ac:dyDescent="0.2">
      <c r="A18" s="68">
        <v>15</v>
      </c>
      <c r="B18" s="41">
        <v>2017</v>
      </c>
      <c r="C18" s="41" t="s">
        <v>88</v>
      </c>
      <c r="D18" s="30" t="s">
        <v>59</v>
      </c>
      <c r="E18" s="2" t="s">
        <v>89</v>
      </c>
      <c r="F18" s="30" t="s">
        <v>90</v>
      </c>
      <c r="G18" s="58">
        <v>43320</v>
      </c>
    </row>
    <row r="19" spans="1:7" x14ac:dyDescent="0.2">
      <c r="A19" s="72">
        <v>16</v>
      </c>
      <c r="B19" s="41">
        <v>2017</v>
      </c>
      <c r="C19" s="41" t="s">
        <v>91</v>
      </c>
      <c r="D19" s="30" t="s">
        <v>59</v>
      </c>
      <c r="E19" s="2" t="s">
        <v>92</v>
      </c>
      <c r="F19" s="30" t="s">
        <v>74</v>
      </c>
      <c r="G19" s="58">
        <v>161960</v>
      </c>
    </row>
    <row r="20" spans="1:7" x14ac:dyDescent="0.2">
      <c r="A20" s="68">
        <v>17</v>
      </c>
      <c r="B20" s="41">
        <v>2017</v>
      </c>
      <c r="C20" s="41" t="s">
        <v>91</v>
      </c>
      <c r="D20" s="30" t="s">
        <v>59</v>
      </c>
      <c r="E20" s="2" t="s">
        <v>93</v>
      </c>
      <c r="F20" s="30" t="s">
        <v>94</v>
      </c>
      <c r="G20" s="58">
        <v>3268</v>
      </c>
    </row>
    <row r="21" spans="1:7" x14ac:dyDescent="0.2">
      <c r="A21" s="72">
        <v>18</v>
      </c>
      <c r="B21" s="41">
        <v>2017</v>
      </c>
      <c r="C21" s="41" t="s">
        <v>91</v>
      </c>
      <c r="D21" s="30" t="s">
        <v>59</v>
      </c>
      <c r="E21" s="2" t="s">
        <v>95</v>
      </c>
      <c r="F21" s="78" t="s">
        <v>100</v>
      </c>
      <c r="G21" s="58">
        <v>371</v>
      </c>
    </row>
    <row r="22" spans="1:7" x14ac:dyDescent="0.2">
      <c r="A22" s="68">
        <v>19</v>
      </c>
      <c r="B22" s="41">
        <v>2017</v>
      </c>
      <c r="C22" s="41" t="s">
        <v>91</v>
      </c>
      <c r="D22" s="30" t="s">
        <v>77</v>
      </c>
      <c r="E22" s="2" t="s">
        <v>97</v>
      </c>
      <c r="F22" s="30" t="s">
        <v>96</v>
      </c>
      <c r="G22" s="58">
        <v>20812</v>
      </c>
    </row>
    <row r="23" spans="1:7" x14ac:dyDescent="0.2">
      <c r="A23" s="72">
        <v>20</v>
      </c>
      <c r="B23" s="41">
        <v>2017</v>
      </c>
      <c r="C23" s="41" t="s">
        <v>91</v>
      </c>
      <c r="D23" s="30" t="s">
        <v>56</v>
      </c>
      <c r="E23" s="2" t="s">
        <v>99</v>
      </c>
      <c r="F23" s="30" t="s">
        <v>98</v>
      </c>
      <c r="G23" s="58">
        <v>1875</v>
      </c>
    </row>
    <row r="24" spans="1:7" x14ac:dyDescent="0.2">
      <c r="A24" s="68">
        <v>21</v>
      </c>
      <c r="B24" s="41">
        <v>2017</v>
      </c>
      <c r="C24" s="41" t="s">
        <v>91</v>
      </c>
      <c r="D24" s="30" t="s">
        <v>56</v>
      </c>
      <c r="E24" s="2" t="s">
        <v>101</v>
      </c>
      <c r="F24" s="30" t="s">
        <v>102</v>
      </c>
      <c r="G24" s="58">
        <v>642</v>
      </c>
    </row>
    <row r="25" spans="1:7" x14ac:dyDescent="0.2">
      <c r="A25" s="72">
        <v>22</v>
      </c>
      <c r="B25" s="41">
        <v>2017</v>
      </c>
      <c r="C25" s="41" t="s">
        <v>103</v>
      </c>
      <c r="D25" s="30" t="s">
        <v>59</v>
      </c>
      <c r="E25" s="2" t="s">
        <v>79</v>
      </c>
      <c r="F25" s="30" t="s">
        <v>104</v>
      </c>
      <c r="G25" s="58">
        <v>5273</v>
      </c>
    </row>
    <row r="26" spans="1:7" x14ac:dyDescent="0.2">
      <c r="A26" s="68">
        <v>23</v>
      </c>
      <c r="B26" s="41">
        <v>2017</v>
      </c>
      <c r="C26" s="41" t="s">
        <v>103</v>
      </c>
      <c r="D26" s="30" t="s">
        <v>59</v>
      </c>
      <c r="E26" s="2"/>
      <c r="F26" s="30" t="s">
        <v>105</v>
      </c>
      <c r="G26" s="58">
        <v>1699</v>
      </c>
    </row>
    <row r="27" spans="1:7" x14ac:dyDescent="0.2">
      <c r="A27" s="72">
        <v>24</v>
      </c>
      <c r="B27" s="41">
        <v>2017</v>
      </c>
      <c r="C27" s="41" t="s">
        <v>103</v>
      </c>
      <c r="D27" s="30" t="s">
        <v>56</v>
      </c>
      <c r="E27" s="2" t="s">
        <v>106</v>
      </c>
      <c r="F27" s="30" t="s">
        <v>107</v>
      </c>
      <c r="G27" s="58">
        <v>1068</v>
      </c>
    </row>
    <row r="28" spans="1:7" ht="13.5" thickBot="1" x14ac:dyDescent="0.25">
      <c r="A28" s="93" t="s">
        <v>22</v>
      </c>
      <c r="B28" s="94"/>
      <c r="C28" s="94"/>
      <c r="D28" s="94"/>
      <c r="E28" s="53"/>
      <c r="F28" s="54"/>
      <c r="G28" s="59">
        <v>12467.5893</v>
      </c>
    </row>
    <row r="29" spans="1:7" ht="15.75" thickBot="1" x14ac:dyDescent="0.3">
      <c r="A29" s="69" t="s">
        <v>23</v>
      </c>
      <c r="B29" s="55"/>
      <c r="C29" s="64"/>
      <c r="D29" s="55"/>
      <c r="E29" s="55"/>
      <c r="F29" s="56"/>
      <c r="G29" s="61">
        <f>SUM(G4:G28)</f>
        <v>517919.22930000001</v>
      </c>
    </row>
    <row r="30" spans="1:7" ht="15" x14ac:dyDescent="0.25">
      <c r="A30" s="70"/>
      <c r="B30" s="47"/>
      <c r="C30" s="65"/>
      <c r="D30" s="47"/>
      <c r="E30" s="47"/>
      <c r="F30" s="47"/>
      <c r="G30" s="48"/>
    </row>
    <row r="31" spans="1:7" ht="15" x14ac:dyDescent="0.25">
      <c r="A31" s="70"/>
      <c r="B31" s="47"/>
      <c r="C31" s="65"/>
      <c r="D31" s="47"/>
      <c r="E31" s="47"/>
      <c r="F31" s="47"/>
      <c r="G31" s="48"/>
    </row>
    <row r="32" spans="1:7" ht="15" x14ac:dyDescent="0.25">
      <c r="A32" s="70"/>
      <c r="B32" s="47"/>
      <c r="C32" s="65"/>
      <c r="D32" s="47"/>
      <c r="E32" s="47"/>
      <c r="F32" s="47"/>
      <c r="G32" s="48"/>
    </row>
    <row r="34" spans="1:8" x14ac:dyDescent="0.2">
      <c r="A34" s="73" t="s">
        <v>55</v>
      </c>
      <c r="B34" s="50"/>
      <c r="C34" s="66"/>
      <c r="D34" s="50"/>
      <c r="E34" s="50"/>
      <c r="F34" s="50"/>
      <c r="G34" s="50"/>
    </row>
    <row r="39" spans="1:8" ht="12.75" customHeight="1" x14ac:dyDescent="0.2">
      <c r="H39" s="42"/>
    </row>
  </sheetData>
  <sortState ref="A5:G28">
    <sortCondition ref="A5:A28"/>
  </sortState>
  <mergeCells count="9">
    <mergeCell ref="A28:D28"/>
    <mergeCell ref="A1:G1"/>
    <mergeCell ref="A2:A3"/>
    <mergeCell ref="B2:B3"/>
    <mergeCell ref="C2:C3"/>
    <mergeCell ref="E2:E3"/>
    <mergeCell ref="F2:F3"/>
    <mergeCell ref="D2:D3"/>
    <mergeCell ref="G2:G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отчет ТР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2018-04-01T19:20:13Z</dcterms:modified>
</cp:coreProperties>
</file>