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265"/>
  </bookViews>
  <sheets>
    <sheet name="отчет ТР 2017" sheetId="13" r:id="rId1"/>
    <sheet name="расход  ТР 2017" sheetId="14" r:id="rId2"/>
    <sheet name="отчет сод. жилья" sheetId="5" state="hidden" r:id="rId3"/>
    <sheet name="расход по дому ТО" sheetId="6" state="hidden" r:id="rId4"/>
    <sheet name="Лист1" sheetId="7" state="hidden" r:id="rId5"/>
  </sheets>
  <calcPr calcId="145621"/>
</workbook>
</file>

<file path=xl/calcChain.xml><?xml version="1.0" encoding="utf-8"?>
<calcChain xmlns="http://schemas.openxmlformats.org/spreadsheetml/2006/main">
  <c r="F42" i="14" l="1"/>
  <c r="D8" i="13" s="1"/>
  <c r="C8" i="13"/>
  <c r="B8" i="13"/>
  <c r="D10" i="13" l="1"/>
  <c r="D10" i="5" l="1"/>
  <c r="D9" i="5"/>
  <c r="E14" i="5" l="1"/>
  <c r="F14" i="5"/>
  <c r="G13" i="5"/>
  <c r="G12" i="5"/>
  <c r="G11" i="5"/>
  <c r="G10" i="5"/>
  <c r="G9" i="5"/>
  <c r="B8" i="5" l="1"/>
  <c r="B14" i="5" s="1"/>
  <c r="C22" i="5" l="1"/>
  <c r="B22" i="5"/>
  <c r="I24" i="6" l="1"/>
  <c r="I25" i="6" s="1"/>
  <c r="D8" i="5" s="1"/>
  <c r="D14" i="5" s="1"/>
  <c r="G22" i="5"/>
  <c r="XFD22" i="5" s="1"/>
  <c r="G24" i="5"/>
  <c r="C8" i="5"/>
  <c r="G8" i="5" l="1"/>
  <c r="G14" i="5" s="1"/>
  <c r="C14" i="5"/>
  <c r="G16" i="5" s="1"/>
</calcChain>
</file>

<file path=xl/sharedStrings.xml><?xml version="1.0" encoding="utf-8"?>
<sst xmlns="http://schemas.openxmlformats.org/spreadsheetml/2006/main" count="174" uniqueCount="124">
  <si>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</si>
  <si>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</si>
  <si>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</si>
  <si>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</si>
  <si>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</si>
  <si>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</si>
  <si>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</si>
  <si>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</si>
  <si>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</si>
  <si>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</si>
  <si>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</si>
  <si>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</si>
  <si>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</si>
  <si>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</si>
  <si>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</si>
  <si>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</si>
  <si>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</si>
  <si>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</si>
  <si>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</si>
  <si>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</si>
  <si>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</si>
  <si>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</si>
  <si>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</si>
  <si>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</si>
  <si>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</si>
  <si>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</si>
  <si>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</si>
  <si>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</si>
  <si>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</si>
  <si>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</si>
  <si>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М. Шоссе, 17</t>
  </si>
  <si>
    <t>Остаток денежных средств дома на 01.06.2015 г</t>
  </si>
  <si>
    <t>июнь</t>
  </si>
  <si>
    <t>кв. 123</t>
  </si>
  <si>
    <t>Смена труб ГВС</t>
  </si>
  <si>
    <t>Объем выполненых работ</t>
  </si>
  <si>
    <t>Труба PN 20 ф 32 мм-1,5 м/п</t>
  </si>
  <si>
    <t>подвал</t>
  </si>
  <si>
    <t>Дезинсекция подвального помощения</t>
  </si>
  <si>
    <t>Обработка подвального помещения -1162,4м 2</t>
  </si>
  <si>
    <t>Дезинсекция(блохи)</t>
  </si>
  <si>
    <t>1162,4 м2</t>
  </si>
  <si>
    <t>№188</t>
  </si>
  <si>
    <t>19.06.15.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</si>
  <si>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</si>
  <si>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"Содержание Жилья" за период с 01.06.2015 г по 31.07.2015 г в доме по адресу ул. М. Шоссе, 17</t>
  </si>
  <si>
    <t>Остаток денежных средств дома на 31.07.2015 г</t>
  </si>
  <si>
    <t>за период с 01.06.2015 по 31.07.2015 гг.</t>
  </si>
  <si>
    <t>январь</t>
  </si>
  <si>
    <t>март</t>
  </si>
  <si>
    <t>апрель</t>
  </si>
  <si>
    <t>кровля</t>
  </si>
  <si>
    <t>ремонт кровли</t>
  </si>
  <si>
    <t>Ремонт жилья</t>
  </si>
  <si>
    <t>смена труб ГВС</t>
  </si>
  <si>
    <t>дебиторская задолженность жителей по состоянию на 01.01.2017 г составляет</t>
  </si>
  <si>
    <t>Генеральный директор ООО У0 "ТаганСервис"____________________________________________</t>
  </si>
  <si>
    <t>ГВС</t>
  </si>
  <si>
    <t>Переходящее сальдо на 01.01.2017 г</t>
  </si>
  <si>
    <t>кв.1-5-9-13-17-21-25-29-33</t>
  </si>
  <si>
    <t>подъезд 1</t>
  </si>
  <si>
    <t>корректировка сметы от 31.07.2016 г</t>
  </si>
  <si>
    <t>корректировка сметы от 30.11.2016 г</t>
  </si>
  <si>
    <t>Информация о собранных и израсходованных денежных средствах по статье "Ремонт Жилья" за период с 01.01.2017 г по 31.12.2017 г по адресу ул. М. Шоссе, 17</t>
  </si>
  <si>
    <t>тепловой узел</t>
  </si>
  <si>
    <t>монтаж провода</t>
  </si>
  <si>
    <t>пдъезд 1, 3</t>
  </si>
  <si>
    <t>замена выключателя, установка датчика движения</t>
  </si>
  <si>
    <t>смена труб КНС ф110мм</t>
  </si>
  <si>
    <t>ливневка 3 этаж</t>
  </si>
  <si>
    <t>май</t>
  </si>
  <si>
    <t>июль</t>
  </si>
  <si>
    <t>кв.56</t>
  </si>
  <si>
    <t>ремонт ЩЭ</t>
  </si>
  <si>
    <t>август</t>
  </si>
  <si>
    <t>кв. 33, 34, 89</t>
  </si>
  <si>
    <t>ремонт МПШ</t>
  </si>
  <si>
    <t>УУТЭ</t>
  </si>
  <si>
    <t>изготовление и установка решеток и двери</t>
  </si>
  <si>
    <t>кв.33</t>
  </si>
  <si>
    <t>смена труб ГВС ф 20, 32мм</t>
  </si>
  <si>
    <t>подвал 3 подъезд</t>
  </si>
  <si>
    <t>сена труб ХВС ф40мм</t>
  </si>
  <si>
    <t>кв. 109-113-117</t>
  </si>
  <si>
    <t>смнна труб ГВС ф20, 32мм</t>
  </si>
  <si>
    <t>кв. 85, подвал</t>
  </si>
  <si>
    <t>смена труб ГВС ф25мм</t>
  </si>
  <si>
    <t>сентябрь</t>
  </si>
  <si>
    <t>кв.101-105</t>
  </si>
  <si>
    <t>смена труб ХВС, ГВС ф20,25,32мм</t>
  </si>
  <si>
    <t>кв.68</t>
  </si>
  <si>
    <t>смена труб ГВС ф32мм</t>
  </si>
  <si>
    <t>подвал ХВС</t>
  </si>
  <si>
    <t>смена труб ф90мм</t>
  </si>
  <si>
    <t>подъезд</t>
  </si>
  <si>
    <t>ремонт провода в коробке</t>
  </si>
  <si>
    <t>октябрь</t>
  </si>
  <si>
    <t>МО</t>
  </si>
  <si>
    <t>установка экранов</t>
  </si>
  <si>
    <t>кв.132</t>
  </si>
  <si>
    <t>изготовление и установка металлопластиковых конструкций</t>
  </si>
  <si>
    <t>ноябрь</t>
  </si>
  <si>
    <t>тамбур</t>
  </si>
  <si>
    <t>ремонт светильника</t>
  </si>
  <si>
    <t>кв. 34, 35, 70, 71,142</t>
  </si>
  <si>
    <t>подъезд 3, 4</t>
  </si>
  <si>
    <t>ремонт откосов</t>
  </si>
  <si>
    <t>3-9 этаж</t>
  </si>
  <si>
    <t>кв. 17</t>
  </si>
  <si>
    <t>кв. 17 ГВС</t>
  </si>
  <si>
    <t>смена труб ГВС, ХВС ф 25,32мм</t>
  </si>
  <si>
    <t>смена труб ф 32мм</t>
  </si>
  <si>
    <t>декабрь</t>
  </si>
  <si>
    <t>подъезд 1,2</t>
  </si>
  <si>
    <t>фасад</t>
  </si>
  <si>
    <t>герметизация МПШ</t>
  </si>
  <si>
    <t>колясочная ХВС</t>
  </si>
  <si>
    <t>кв. 128-132-136-140 ,ГВС</t>
  </si>
  <si>
    <t>смена труб ф40мм</t>
  </si>
  <si>
    <t>смена труб ф32мм</t>
  </si>
  <si>
    <t>дебиторская задолженность жителей по состоянию на 01.01.2018</t>
  </si>
  <si>
    <t xml:space="preserve">Информация о выполненных работах по статье "Ремонт жилья"  по адресу М. Шоссе, 17 за период 01.01.2017 г по 31.12.2017 г </t>
  </si>
  <si>
    <t>Остаток денежных средств дома по статье "Ремонт жилья" на 31.12.2017 г</t>
  </si>
  <si>
    <t>смена светильника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</si>
</sst>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/>
    <xf numFmtId="0" fontId="0" fillId="2" borderId="12" xfId="0" applyFill="1" applyBorder="1"/>
    <xf numFmtId="0" fontId="3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9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4" xfId="0" applyNumberFormat="1" applyFont="1" applyBorder="1" applyAlignment="1"/>
    <xf numFmtId="2" fontId="3" fillId="0" borderId="20" xfId="0" applyNumberFormat="1" applyFont="1" applyBorder="1"/>
    <xf numFmtId="0" fontId="0" fillId="0" borderId="1" xfId="0" applyBorder="1" applyAlignment="1">
      <alignment wrapText="1"/>
    </xf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0" fontId="8" fillId="0" borderId="0" xfId="0" applyFont="1"/>
    <xf numFmtId="0" fontId="0" fillId="0" borderId="15" xfId="0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Fill="1" applyBorder="1" applyAlignment="1"/>
    <xf numFmtId="0" fontId="9" fillId="0" borderId="0" xfId="0" applyFont="1"/>
    <xf numFmtId="2" fontId="8" fillId="0" borderId="0" xfId="0" applyNumberFormat="1" applyFont="1"/>
    <xf numFmtId="0" fontId="0" fillId="0" borderId="1" xfId="0" applyBorder="1" applyAlignment="1"/>
    <xf numFmtId="0" fontId="2" fillId="0" borderId="0" xfId="0" applyFont="1" applyAlignment="1">
      <alignment horizontal="left" wrapText="1"/>
    </xf>
    <xf numFmtId="4" fontId="0" fillId="0" borderId="3" xfId="0" applyNumberFormat="1" applyBorder="1"/>
    <xf numFmtId="4" fontId="0" fillId="0" borderId="3" xfId="0" applyNumberFormat="1" applyBorder="1" applyAlignment="1">
      <alignment horizontal="center" vertical="center"/>
    </xf>
    <xf numFmtId="4" fontId="3" fillId="0" borderId="12" xfId="0" applyNumberFormat="1" applyFont="1" applyBorder="1"/>
    <xf numFmtId="4" fontId="3" fillId="0" borderId="18" xfId="0" applyNumberFormat="1" applyFont="1" applyBorder="1"/>
    <xf numFmtId="4" fontId="4" fillId="0" borderId="0" xfId="0" applyNumberFormat="1" applyFont="1" applyAlignment="1">
      <alignment wrapText="1"/>
    </xf>
    <xf numFmtId="4" fontId="0" fillId="0" borderId="0" xfId="0" applyNumberFormat="1"/>
    <xf numFmtId="4" fontId="9" fillId="0" borderId="0" xfId="0" applyNumberFormat="1" applyFont="1"/>
    <xf numFmtId="4" fontId="5" fillId="0" borderId="1" xfId="0" applyNumberFormat="1" applyFont="1" applyBorder="1" applyAlignment="1">
      <alignment wrapText="1"/>
    </xf>
    <xf numFmtId="4" fontId="0" fillId="0" borderId="24" xfId="0" applyNumberFormat="1" applyBorder="1" applyAlignment="1">
      <alignment vertical="center"/>
    </xf>
    <xf numFmtId="4" fontId="0" fillId="0" borderId="1" xfId="0" applyNumberFormat="1" applyBorder="1"/>
    <xf numFmtId="4" fontId="8" fillId="0" borderId="1" xfId="0" applyNumberFormat="1" applyFont="1" applyBorder="1"/>
    <xf numFmtId="4" fontId="0" fillId="0" borderId="4" xfId="0" applyNumberFormat="1" applyBorder="1"/>
    <xf numFmtId="4" fontId="1" fillId="0" borderId="12" xfId="0" applyNumberFormat="1" applyFont="1" applyBorder="1"/>
    <xf numFmtId="0" fontId="0" fillId="0" borderId="3" xfId="0" applyBorder="1" applyAlignment="1"/>
    <xf numFmtId="4" fontId="0" fillId="0" borderId="33" xfId="0" applyNumberFormat="1" applyBorder="1" applyAlignment="1">
      <alignment vertical="center"/>
    </xf>
    <xf numFmtId="0" fontId="0" fillId="0" borderId="32" xfId="0" applyFill="1" applyBorder="1"/>
    <xf numFmtId="0" fontId="3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8" fillId="0" borderId="5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H9" sqref="H9"/>
    </sheetView>
  </sheetViews>
  <sheetFormatPr defaultRowHeight="12.75" x14ac:dyDescent="0.2"/>
  <cols>
    <col min="1" max="1" width="31.7109375" customWidth="1"/>
    <col min="2" max="3" width="23.85546875" customWidth="1"/>
    <col min="4" max="4" width="21.140625" customWidth="1"/>
  </cols>
  <sheetData>
    <row r="2" spans="1:5" ht="78" customHeight="1" x14ac:dyDescent="0.2">
      <c r="A2" s="74" t="s">
        <v>63</v>
      </c>
      <c r="B2" s="74"/>
      <c r="C2" s="74"/>
      <c r="D2" s="74"/>
    </row>
    <row r="3" spans="1:5" ht="23.25" x14ac:dyDescent="0.35">
      <c r="A3" s="54"/>
      <c r="B3" s="54"/>
      <c r="C3" s="54"/>
      <c r="D3" s="54"/>
    </row>
    <row r="4" spans="1:5" ht="13.5" thickBot="1" x14ac:dyDescent="0.25"/>
    <row r="5" spans="1:5" ht="60" customHeight="1" x14ac:dyDescent="0.2">
      <c r="A5" s="48"/>
      <c r="B5" s="73" t="s">
        <v>9</v>
      </c>
      <c r="C5" s="73" t="s">
        <v>10</v>
      </c>
      <c r="D5" s="73" t="s">
        <v>11</v>
      </c>
    </row>
    <row r="6" spans="1:5" ht="15" customHeight="1" x14ac:dyDescent="0.25">
      <c r="A6" s="75" t="s">
        <v>58</v>
      </c>
      <c r="B6" s="76"/>
      <c r="C6" s="62">
        <v>-84372.99</v>
      </c>
      <c r="D6" s="49"/>
    </row>
    <row r="7" spans="1:5" ht="21.75" customHeight="1" thickBot="1" x14ac:dyDescent="0.25">
      <c r="A7" s="7" t="s">
        <v>53</v>
      </c>
      <c r="B7" s="55">
        <v>444702.45999999996</v>
      </c>
      <c r="C7" s="55">
        <v>445355.04</v>
      </c>
      <c r="D7" s="56">
        <v>391803.23684999999</v>
      </c>
    </row>
    <row r="8" spans="1:5" ht="22.5" customHeight="1" thickBot="1" x14ac:dyDescent="0.3">
      <c r="A8" s="12" t="s">
        <v>15</v>
      </c>
      <c r="B8" s="57">
        <f>SUM(B7:B7)</f>
        <v>444702.45999999996</v>
      </c>
      <c r="C8" s="57">
        <f>SUM(C6:C7)</f>
        <v>360982.05</v>
      </c>
      <c r="D8" s="58">
        <f>SUM(D7:D7)</f>
        <v>391803.23684999999</v>
      </c>
    </row>
    <row r="9" spans="1:5" ht="22.5" customHeight="1" x14ac:dyDescent="0.2"/>
    <row r="10" spans="1:5" ht="22.5" customHeight="1" x14ac:dyDescent="0.25">
      <c r="A10" s="77" t="s">
        <v>122</v>
      </c>
      <c r="B10" s="77"/>
      <c r="C10" s="77"/>
      <c r="D10" s="59">
        <f>C8-D8</f>
        <v>-30821.186849999998</v>
      </c>
    </row>
    <row r="11" spans="1:5" x14ac:dyDescent="0.2">
      <c r="D11" s="60"/>
    </row>
    <row r="12" spans="1:5" ht="15" x14ac:dyDescent="0.25">
      <c r="A12" s="51" t="s">
        <v>120</v>
      </c>
      <c r="B12" s="51"/>
      <c r="C12" s="51"/>
      <c r="D12" s="61">
        <v>116323.12</v>
      </c>
      <c r="E12" s="51"/>
    </row>
    <row r="15" spans="1:5" hidden="1" x14ac:dyDescent="0.2">
      <c r="A15" s="47" t="s">
        <v>55</v>
      </c>
      <c r="B15" s="47"/>
      <c r="C15" s="47"/>
      <c r="D15" s="52">
        <v>146238.06</v>
      </c>
      <c r="E15" s="47"/>
    </row>
    <row r="17" spans="1:4" x14ac:dyDescent="0.2">
      <c r="A17" s="50" t="s">
        <v>56</v>
      </c>
      <c r="B17" s="50"/>
      <c r="C17" s="50"/>
      <c r="D17" s="50"/>
    </row>
  </sheetData>
  <mergeCells count="3">
    <mergeCell ref="A2:D2"/>
    <mergeCell ref="A6:B6"/>
    <mergeCell ref="A10:C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31" workbookViewId="0">
      <selection activeCell="E53" sqref="E53"/>
    </sheetView>
  </sheetViews>
  <sheetFormatPr defaultRowHeight="12.75" x14ac:dyDescent="0.2"/>
  <cols>
    <col min="1" max="1" width="4.5703125" customWidth="1"/>
    <col min="3" max="3" width="11" customWidth="1"/>
    <col min="4" max="4" width="30.5703125" customWidth="1"/>
    <col min="5" max="5" width="54" customWidth="1"/>
    <col min="6" max="6" width="18" customWidth="1"/>
  </cols>
  <sheetData>
    <row r="1" spans="1:6" ht="66.75" customHeight="1" thickBot="1" x14ac:dyDescent="0.25">
      <c r="A1" s="78" t="s">
        <v>121</v>
      </c>
      <c r="B1" s="78"/>
      <c r="C1" s="78"/>
      <c r="D1" s="78"/>
      <c r="E1" s="78"/>
      <c r="F1" s="78"/>
    </row>
    <row r="2" spans="1:6" ht="16.5" customHeight="1" x14ac:dyDescent="0.2">
      <c r="A2" s="79" t="s">
        <v>0</v>
      </c>
      <c r="B2" s="81" t="s">
        <v>1</v>
      </c>
      <c r="C2" s="81" t="s">
        <v>2</v>
      </c>
      <c r="D2" s="81" t="s">
        <v>3</v>
      </c>
      <c r="E2" s="81" t="s">
        <v>4</v>
      </c>
      <c r="F2" s="83" t="s">
        <v>5</v>
      </c>
    </row>
    <row r="3" spans="1:6" ht="29.25" customHeight="1" thickBot="1" x14ac:dyDescent="0.25">
      <c r="A3" s="80"/>
      <c r="B3" s="82"/>
      <c r="C3" s="82"/>
      <c r="D3" s="82"/>
      <c r="E3" s="82"/>
      <c r="F3" s="84"/>
    </row>
    <row r="4" spans="1:6" x14ac:dyDescent="0.2">
      <c r="A4" s="4">
        <v>1</v>
      </c>
      <c r="B4" s="4">
        <v>2017</v>
      </c>
      <c r="C4" s="68" t="s">
        <v>48</v>
      </c>
      <c r="D4" s="68" t="s">
        <v>51</v>
      </c>
      <c r="E4" s="68" t="s">
        <v>52</v>
      </c>
      <c r="F4" s="69">
        <v>4442</v>
      </c>
    </row>
    <row r="5" spans="1:6" x14ac:dyDescent="0.2">
      <c r="A5" s="1">
        <v>2</v>
      </c>
      <c r="B5" s="4">
        <v>2017</v>
      </c>
      <c r="C5" s="53" t="s">
        <v>48</v>
      </c>
      <c r="D5" s="53" t="s">
        <v>59</v>
      </c>
      <c r="E5" s="53" t="s">
        <v>54</v>
      </c>
      <c r="F5" s="63">
        <v>30345</v>
      </c>
    </row>
    <row r="6" spans="1:6" ht="16.5" customHeight="1" x14ac:dyDescent="0.2">
      <c r="A6" s="4">
        <v>3</v>
      </c>
      <c r="B6" s="4">
        <v>2017</v>
      </c>
      <c r="C6" s="53" t="s">
        <v>48</v>
      </c>
      <c r="D6" s="1" t="s">
        <v>60</v>
      </c>
      <c r="E6" s="1" t="s">
        <v>54</v>
      </c>
      <c r="F6" s="64">
        <v>6540</v>
      </c>
    </row>
    <row r="7" spans="1:6" ht="12.75" customHeight="1" x14ac:dyDescent="0.2">
      <c r="A7" s="1">
        <v>4</v>
      </c>
      <c r="B7" s="4">
        <v>2017</v>
      </c>
      <c r="C7" s="1" t="s">
        <v>49</v>
      </c>
      <c r="D7" s="1" t="s">
        <v>57</v>
      </c>
      <c r="E7" s="1" t="s">
        <v>54</v>
      </c>
      <c r="F7" s="64">
        <v>8252</v>
      </c>
    </row>
    <row r="8" spans="1:6" ht="12.75" customHeight="1" x14ac:dyDescent="0.2">
      <c r="A8" s="4">
        <v>5</v>
      </c>
      <c r="B8" s="4">
        <v>2017</v>
      </c>
      <c r="C8" s="85" t="s">
        <v>61</v>
      </c>
      <c r="D8" s="86"/>
      <c r="E8" s="87"/>
      <c r="F8" s="65">
        <v>-8169</v>
      </c>
    </row>
    <row r="9" spans="1:6" ht="12.75" customHeight="1" x14ac:dyDescent="0.2">
      <c r="A9" s="1">
        <v>6</v>
      </c>
      <c r="B9" s="4">
        <v>2017</v>
      </c>
      <c r="C9" s="85" t="s">
        <v>62</v>
      </c>
      <c r="D9" s="86"/>
      <c r="E9" s="87"/>
      <c r="F9" s="65">
        <v>-27212</v>
      </c>
    </row>
    <row r="10" spans="1:6" ht="12.75" customHeight="1" x14ac:dyDescent="0.2">
      <c r="A10" s="4">
        <v>7</v>
      </c>
      <c r="B10" s="1">
        <v>2017</v>
      </c>
      <c r="C10" s="1" t="s">
        <v>50</v>
      </c>
      <c r="D10" s="1" t="s">
        <v>64</v>
      </c>
      <c r="E10" s="1" t="s">
        <v>65</v>
      </c>
      <c r="F10" s="64">
        <v>496</v>
      </c>
    </row>
    <row r="11" spans="1:6" x14ac:dyDescent="0.2">
      <c r="A11" s="1">
        <v>8</v>
      </c>
      <c r="B11" s="1">
        <v>2017</v>
      </c>
      <c r="C11" s="30" t="s">
        <v>50</v>
      </c>
      <c r="D11" s="1" t="s">
        <v>66</v>
      </c>
      <c r="E11" s="39" t="s">
        <v>67</v>
      </c>
      <c r="F11" s="64">
        <v>1171</v>
      </c>
    </row>
    <row r="12" spans="1:6" ht="12.75" customHeight="1" x14ac:dyDescent="0.2">
      <c r="A12" s="4">
        <v>9</v>
      </c>
      <c r="B12" s="1">
        <v>2017</v>
      </c>
      <c r="C12" s="1" t="s">
        <v>70</v>
      </c>
      <c r="D12" s="1" t="s">
        <v>37</v>
      </c>
      <c r="E12" s="1" t="s">
        <v>68</v>
      </c>
      <c r="F12" s="64">
        <v>1146</v>
      </c>
    </row>
    <row r="13" spans="1:6" ht="12.75" customHeight="1" x14ac:dyDescent="0.2">
      <c r="A13" s="1">
        <v>10</v>
      </c>
      <c r="B13" s="1">
        <v>2017</v>
      </c>
      <c r="C13" s="1" t="s">
        <v>70</v>
      </c>
      <c r="D13" s="1" t="s">
        <v>69</v>
      </c>
      <c r="E13" s="1" t="s">
        <v>68</v>
      </c>
      <c r="F13" s="64">
        <v>1711</v>
      </c>
    </row>
    <row r="14" spans="1:6" ht="12.75" customHeight="1" x14ac:dyDescent="0.2">
      <c r="A14" s="4">
        <v>11</v>
      </c>
      <c r="B14" s="1">
        <v>2017</v>
      </c>
      <c r="C14" s="1" t="s">
        <v>71</v>
      </c>
      <c r="D14" s="1" t="s">
        <v>72</v>
      </c>
      <c r="E14" s="1" t="s">
        <v>73</v>
      </c>
      <c r="F14" s="64">
        <v>992</v>
      </c>
    </row>
    <row r="15" spans="1:6" ht="12.75" customHeight="1" x14ac:dyDescent="0.2">
      <c r="A15" s="1">
        <v>12</v>
      </c>
      <c r="B15" s="1">
        <v>2017</v>
      </c>
      <c r="C15" s="1" t="s">
        <v>74</v>
      </c>
      <c r="D15" s="1" t="s">
        <v>75</v>
      </c>
      <c r="E15" s="1" t="s">
        <v>76</v>
      </c>
      <c r="F15" s="64">
        <v>63457</v>
      </c>
    </row>
    <row r="16" spans="1:6" ht="12.75" customHeight="1" x14ac:dyDescent="0.2">
      <c r="A16" s="4">
        <v>13</v>
      </c>
      <c r="B16" s="1">
        <v>2017</v>
      </c>
      <c r="C16" s="1" t="s">
        <v>74</v>
      </c>
      <c r="D16" s="1" t="s">
        <v>77</v>
      </c>
      <c r="E16" s="1" t="s">
        <v>78</v>
      </c>
      <c r="F16" s="64">
        <v>12935</v>
      </c>
    </row>
    <row r="17" spans="1:6" ht="12.75" customHeight="1" x14ac:dyDescent="0.2">
      <c r="A17" s="1">
        <v>14</v>
      </c>
      <c r="B17" s="1">
        <v>2017</v>
      </c>
      <c r="C17" s="1" t="s">
        <v>74</v>
      </c>
      <c r="D17" s="1" t="s">
        <v>79</v>
      </c>
      <c r="E17" s="1" t="s">
        <v>80</v>
      </c>
      <c r="F17" s="64">
        <v>6775</v>
      </c>
    </row>
    <row r="18" spans="1:6" ht="12.75" customHeight="1" x14ac:dyDescent="0.2">
      <c r="A18" s="4">
        <v>15</v>
      </c>
      <c r="B18" s="1">
        <v>2017</v>
      </c>
      <c r="C18" s="1" t="s">
        <v>74</v>
      </c>
      <c r="D18" s="1" t="s">
        <v>81</v>
      </c>
      <c r="E18" s="1" t="s">
        <v>82</v>
      </c>
      <c r="F18" s="64">
        <v>929</v>
      </c>
    </row>
    <row r="19" spans="1:6" ht="12.75" customHeight="1" x14ac:dyDescent="0.2">
      <c r="A19" s="1">
        <v>16</v>
      </c>
      <c r="B19" s="1">
        <v>2017</v>
      </c>
      <c r="C19" s="1" t="s">
        <v>74</v>
      </c>
      <c r="D19" s="1" t="s">
        <v>83</v>
      </c>
      <c r="E19" s="1" t="s">
        <v>84</v>
      </c>
      <c r="F19" s="64">
        <v>3335</v>
      </c>
    </row>
    <row r="20" spans="1:6" ht="12.75" customHeight="1" x14ac:dyDescent="0.2">
      <c r="A20" s="4">
        <v>17</v>
      </c>
      <c r="B20" s="1">
        <v>2017</v>
      </c>
      <c r="C20" s="1" t="s">
        <v>74</v>
      </c>
      <c r="D20" s="1" t="s">
        <v>85</v>
      </c>
      <c r="E20" s="1" t="s">
        <v>86</v>
      </c>
      <c r="F20" s="64">
        <v>693</v>
      </c>
    </row>
    <row r="21" spans="1:6" ht="12.75" customHeight="1" x14ac:dyDescent="0.2">
      <c r="A21" s="1">
        <v>18</v>
      </c>
      <c r="B21" s="1">
        <v>2017</v>
      </c>
      <c r="C21" s="1" t="s">
        <v>87</v>
      </c>
      <c r="D21" s="1" t="s">
        <v>88</v>
      </c>
      <c r="E21" s="1" t="s">
        <v>89</v>
      </c>
      <c r="F21" s="64">
        <v>14859</v>
      </c>
    </row>
    <row r="22" spans="1:6" ht="12.75" customHeight="1" x14ac:dyDescent="0.2">
      <c r="A22" s="4">
        <v>19</v>
      </c>
      <c r="B22" s="1">
        <v>2017</v>
      </c>
      <c r="C22" s="1" t="s">
        <v>87</v>
      </c>
      <c r="D22" s="1" t="s">
        <v>90</v>
      </c>
      <c r="E22" s="1" t="s">
        <v>91</v>
      </c>
      <c r="F22" s="64">
        <v>4595</v>
      </c>
    </row>
    <row r="23" spans="1:6" ht="12.75" customHeight="1" x14ac:dyDescent="0.2">
      <c r="A23" s="1">
        <v>20</v>
      </c>
      <c r="B23" s="1">
        <v>2017</v>
      </c>
      <c r="C23" s="1" t="s">
        <v>87</v>
      </c>
      <c r="D23" s="1" t="s">
        <v>92</v>
      </c>
      <c r="E23" s="1" t="s">
        <v>93</v>
      </c>
      <c r="F23" s="64">
        <v>14112</v>
      </c>
    </row>
    <row r="24" spans="1:6" ht="12.75" customHeight="1" x14ac:dyDescent="0.2">
      <c r="A24" s="4">
        <v>21</v>
      </c>
      <c r="B24" s="1">
        <v>2017</v>
      </c>
      <c r="C24" s="1" t="s">
        <v>87</v>
      </c>
      <c r="D24" s="1" t="s">
        <v>94</v>
      </c>
      <c r="E24" s="1" t="s">
        <v>95</v>
      </c>
      <c r="F24" s="64">
        <v>521</v>
      </c>
    </row>
    <row r="25" spans="1:6" ht="12.75" customHeight="1" x14ac:dyDescent="0.2">
      <c r="A25" s="1">
        <v>22</v>
      </c>
      <c r="B25" s="1">
        <v>2017</v>
      </c>
      <c r="C25" s="1" t="s">
        <v>96</v>
      </c>
      <c r="D25" s="1" t="s">
        <v>97</v>
      </c>
      <c r="E25" s="1" t="s">
        <v>98</v>
      </c>
      <c r="F25" s="64">
        <v>18987</v>
      </c>
    </row>
    <row r="26" spans="1:6" ht="12.75" customHeight="1" x14ac:dyDescent="0.2">
      <c r="A26" s="4">
        <v>23</v>
      </c>
      <c r="B26" s="1">
        <v>2017</v>
      </c>
      <c r="C26" s="1" t="s">
        <v>96</v>
      </c>
      <c r="D26" s="1" t="s">
        <v>99</v>
      </c>
      <c r="E26" s="1" t="s">
        <v>91</v>
      </c>
      <c r="F26" s="64">
        <v>1463</v>
      </c>
    </row>
    <row r="27" spans="1:6" x14ac:dyDescent="0.2">
      <c r="A27" s="1">
        <v>24</v>
      </c>
      <c r="B27" s="1">
        <v>2017</v>
      </c>
      <c r="C27" s="30" t="s">
        <v>96</v>
      </c>
      <c r="D27" s="1"/>
      <c r="E27" s="39" t="s">
        <v>100</v>
      </c>
      <c r="F27" s="64">
        <v>39325.879999999997</v>
      </c>
    </row>
    <row r="28" spans="1:6" x14ac:dyDescent="0.2">
      <c r="A28" s="4">
        <v>25</v>
      </c>
      <c r="B28" s="1">
        <v>2017</v>
      </c>
      <c r="C28" s="30" t="s">
        <v>96</v>
      </c>
      <c r="D28" s="1"/>
      <c r="E28" s="39" t="s">
        <v>100</v>
      </c>
      <c r="F28" s="64">
        <v>39416.82</v>
      </c>
    </row>
    <row r="29" spans="1:6" ht="12.75" customHeight="1" x14ac:dyDescent="0.2">
      <c r="A29" s="1">
        <v>26</v>
      </c>
      <c r="B29" s="1">
        <v>2017</v>
      </c>
      <c r="C29" s="1" t="s">
        <v>101</v>
      </c>
      <c r="D29" s="1" t="s">
        <v>102</v>
      </c>
      <c r="E29" s="1" t="s">
        <v>103</v>
      </c>
      <c r="F29" s="64">
        <v>898</v>
      </c>
    </row>
    <row r="30" spans="1:6" ht="12.75" customHeight="1" x14ac:dyDescent="0.2">
      <c r="A30" s="4">
        <v>27</v>
      </c>
      <c r="B30" s="1">
        <v>2017</v>
      </c>
      <c r="C30" s="1" t="s">
        <v>101</v>
      </c>
      <c r="D30" s="1" t="s">
        <v>104</v>
      </c>
      <c r="E30" s="1" t="s">
        <v>52</v>
      </c>
      <c r="F30" s="64">
        <v>18846</v>
      </c>
    </row>
    <row r="31" spans="1:6" ht="12.75" customHeight="1" x14ac:dyDescent="0.2">
      <c r="A31" s="1">
        <v>28</v>
      </c>
      <c r="B31" s="1">
        <v>2017</v>
      </c>
      <c r="C31" s="1" t="s">
        <v>101</v>
      </c>
      <c r="D31" s="1" t="s">
        <v>105</v>
      </c>
      <c r="E31" s="1" t="s">
        <v>106</v>
      </c>
      <c r="F31" s="64">
        <v>5456</v>
      </c>
    </row>
    <row r="32" spans="1:6" ht="12.75" customHeight="1" x14ac:dyDescent="0.2">
      <c r="A32" s="4">
        <v>29</v>
      </c>
      <c r="B32" s="1">
        <v>2017</v>
      </c>
      <c r="C32" s="1" t="s">
        <v>101</v>
      </c>
      <c r="D32" s="1" t="s">
        <v>107</v>
      </c>
      <c r="E32" s="70" t="s">
        <v>84</v>
      </c>
      <c r="F32" s="64">
        <v>20160</v>
      </c>
    </row>
    <row r="33" spans="1:6" ht="12.75" customHeight="1" x14ac:dyDescent="0.2">
      <c r="A33" s="1">
        <v>30</v>
      </c>
      <c r="B33" s="1">
        <v>2017</v>
      </c>
      <c r="C33" s="1" t="s">
        <v>101</v>
      </c>
      <c r="D33" s="1" t="s">
        <v>108</v>
      </c>
      <c r="E33" s="1" t="s">
        <v>110</v>
      </c>
      <c r="F33" s="64">
        <v>6803</v>
      </c>
    </row>
    <row r="34" spans="1:6" ht="12.75" customHeight="1" x14ac:dyDescent="0.2">
      <c r="A34" s="4">
        <v>31</v>
      </c>
      <c r="B34" s="1">
        <v>2017</v>
      </c>
      <c r="C34" s="1" t="s">
        <v>101</v>
      </c>
      <c r="D34" s="1" t="s">
        <v>109</v>
      </c>
      <c r="E34" s="1" t="s">
        <v>111</v>
      </c>
      <c r="F34" s="64">
        <v>3925</v>
      </c>
    </row>
    <row r="35" spans="1:6" ht="12.75" customHeight="1" x14ac:dyDescent="0.2">
      <c r="A35" s="1">
        <v>32</v>
      </c>
      <c r="B35" s="1">
        <v>2017</v>
      </c>
      <c r="C35" s="1" t="s">
        <v>112</v>
      </c>
      <c r="D35" s="1" t="s">
        <v>113</v>
      </c>
      <c r="E35" s="1" t="s">
        <v>106</v>
      </c>
      <c r="F35" s="64">
        <v>3994</v>
      </c>
    </row>
    <row r="36" spans="1:6" ht="12.75" customHeight="1" x14ac:dyDescent="0.2">
      <c r="A36" s="4">
        <v>33</v>
      </c>
      <c r="B36" s="1">
        <v>2017</v>
      </c>
      <c r="C36" s="1" t="s">
        <v>112</v>
      </c>
      <c r="D36" s="1" t="s">
        <v>114</v>
      </c>
      <c r="E36" s="1" t="s">
        <v>115</v>
      </c>
      <c r="F36" s="64">
        <v>43060</v>
      </c>
    </row>
    <row r="37" spans="1:6" ht="12.75" customHeight="1" x14ac:dyDescent="0.2">
      <c r="A37" s="1">
        <v>34</v>
      </c>
      <c r="B37" s="1">
        <v>2017</v>
      </c>
      <c r="C37" s="1" t="s">
        <v>112</v>
      </c>
      <c r="D37" s="1" t="s">
        <v>51</v>
      </c>
      <c r="E37" s="1" t="s">
        <v>52</v>
      </c>
      <c r="F37" s="64">
        <v>14959</v>
      </c>
    </row>
    <row r="38" spans="1:6" ht="12.75" customHeight="1" x14ac:dyDescent="0.2">
      <c r="A38" s="4">
        <v>35</v>
      </c>
      <c r="B38" s="1">
        <v>2017</v>
      </c>
      <c r="C38" s="1" t="s">
        <v>112</v>
      </c>
      <c r="D38" s="1" t="s">
        <v>116</v>
      </c>
      <c r="E38" s="1" t="s">
        <v>118</v>
      </c>
      <c r="F38" s="64">
        <v>6686</v>
      </c>
    </row>
    <row r="39" spans="1:6" ht="12.75" customHeight="1" x14ac:dyDescent="0.2">
      <c r="A39" s="1">
        <v>36</v>
      </c>
      <c r="B39" s="1">
        <v>2017</v>
      </c>
      <c r="C39" s="1" t="s">
        <v>112</v>
      </c>
      <c r="D39" s="1" t="s">
        <v>117</v>
      </c>
      <c r="E39" s="1" t="s">
        <v>119</v>
      </c>
      <c r="F39" s="64">
        <v>9739</v>
      </c>
    </row>
    <row r="40" spans="1:6" ht="12.75" customHeight="1" x14ac:dyDescent="0.2">
      <c r="A40" s="4">
        <v>37</v>
      </c>
      <c r="B40" s="1">
        <v>2017</v>
      </c>
      <c r="C40" s="1" t="s">
        <v>112</v>
      </c>
      <c r="D40" s="1" t="s">
        <v>94</v>
      </c>
      <c r="E40" s="1" t="s">
        <v>123</v>
      </c>
      <c r="F40" s="64">
        <v>4246</v>
      </c>
    </row>
    <row r="41" spans="1:6" ht="13.5" thickBot="1" x14ac:dyDescent="0.25">
      <c r="A41" s="88" t="s">
        <v>7</v>
      </c>
      <c r="B41" s="89"/>
      <c r="C41" s="89"/>
      <c r="D41" s="89"/>
      <c r="E41" s="89"/>
      <c r="F41" s="66">
        <v>11913.53685</v>
      </c>
    </row>
    <row r="42" spans="1:6" ht="15.75" thickBot="1" x14ac:dyDescent="0.3">
      <c r="A42" s="90" t="s">
        <v>8</v>
      </c>
      <c r="B42" s="91"/>
      <c r="C42" s="91"/>
      <c r="D42" s="91"/>
      <c r="E42" s="91"/>
      <c r="F42" s="67">
        <f>SUM(F4:F41)</f>
        <v>391803.23684999999</v>
      </c>
    </row>
    <row r="43" spans="1:6" ht="15" x14ac:dyDescent="0.25">
      <c r="A43" s="71"/>
      <c r="B43" s="71"/>
      <c r="C43" s="71"/>
      <c r="D43" s="71"/>
      <c r="E43" s="71"/>
      <c r="F43" s="72"/>
    </row>
    <row r="45" spans="1:6" ht="12.75" customHeight="1" x14ac:dyDescent="0.2">
      <c r="A45" s="92" t="s">
        <v>56</v>
      </c>
      <c r="B45" s="92"/>
      <c r="C45" s="92"/>
      <c r="D45" s="92"/>
      <c r="E45" s="92"/>
      <c r="F45" s="92"/>
    </row>
  </sheetData>
  <mergeCells count="12">
    <mergeCell ref="C8:E8"/>
    <mergeCell ref="C9:E9"/>
    <mergeCell ref="A41:E41"/>
    <mergeCell ref="A42:E42"/>
    <mergeCell ref="A45:F45"/>
    <mergeCell ref="A1:F1"/>
    <mergeCell ref="A2:A3"/>
    <mergeCell ref="B2:B3"/>
    <mergeCell ref="C2:C3"/>
    <mergeCell ref="D2:D3"/>
    <mergeCell ref="E2:E3"/>
    <mergeCell ref="F2:F3"/>
  </mergeCells>
  <pageMargins left="0.70866141732283472" right="0.70866141732283472" top="0.27559055118110237" bottom="0.27559055118110237" header="0.19685039370078741" footer="0.19685039370078741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3" t="s">
        <v>45</v>
      </c>
      <c r="B3" s="93"/>
      <c r="C3" s="93"/>
      <c r="D3" s="93"/>
      <c r="E3" s="93"/>
      <c r="F3" s="93"/>
      <c r="G3" s="93"/>
    </row>
    <row r="5" spans="1:7" ht="15.75" x14ac:dyDescent="0.25">
      <c r="A5" s="77" t="s">
        <v>31</v>
      </c>
      <c r="B5" s="77"/>
      <c r="C5" s="77"/>
      <c r="D5" s="77"/>
      <c r="E5" s="77"/>
      <c r="F5" s="77"/>
      <c r="G5" s="9">
        <v>143414.07</v>
      </c>
    </row>
    <row r="6" spans="1:7" ht="13.5" thickBot="1" x14ac:dyDescent="0.25"/>
    <row r="7" spans="1:7" ht="63.75" thickBot="1" x14ac:dyDescent="0.3">
      <c r="A7" s="10"/>
      <c r="B7" s="11" t="s">
        <v>9</v>
      </c>
      <c r="C7" s="11" t="s">
        <v>10</v>
      </c>
      <c r="D7" s="16" t="s">
        <v>11</v>
      </c>
      <c r="E7" s="11" t="s">
        <v>12</v>
      </c>
      <c r="F7" s="11" t="s">
        <v>13</v>
      </c>
      <c r="G7" s="17" t="s">
        <v>14</v>
      </c>
    </row>
    <row r="8" spans="1:7" ht="15" customHeight="1" x14ac:dyDescent="0.2">
      <c r="A8" s="3" t="s">
        <v>16</v>
      </c>
      <c r="B8" s="4" t="e">
        <f>#REF!</f>
        <v>#REF!</v>
      </c>
      <c r="C8" s="4" t="e">
        <f>#REF!</f>
        <v>#REF!</v>
      </c>
      <c r="D8" s="18" t="e">
        <f>'расход по дому ТО'!I25</f>
        <v>#REF!</v>
      </c>
      <c r="E8" s="4">
        <v>23079.91</v>
      </c>
      <c r="F8" s="4">
        <v>0</v>
      </c>
      <c r="G8" s="19" t="e">
        <f>C8-D8</f>
        <v>#REF!</v>
      </c>
    </row>
    <row r="9" spans="1:7" ht="33" customHeight="1" x14ac:dyDescent="0.2">
      <c r="A9" s="2" t="s">
        <v>17</v>
      </c>
      <c r="B9" s="1">
        <v>0</v>
      </c>
      <c r="C9" s="1">
        <v>0</v>
      </c>
      <c r="D9" s="18" t="e">
        <f>(#REF!*1.74)*1</f>
        <v>#REF!</v>
      </c>
      <c r="E9" s="1">
        <v>0</v>
      </c>
      <c r="F9" s="1">
        <v>0</v>
      </c>
      <c r="G9" s="19" t="e">
        <f>C9-D9</f>
        <v>#REF!</v>
      </c>
    </row>
    <row r="10" spans="1:7" ht="31.5" customHeight="1" x14ac:dyDescent="0.2">
      <c r="A10" s="2" t="s">
        <v>18</v>
      </c>
      <c r="B10" s="1"/>
      <c r="C10" s="1"/>
      <c r="D10" s="18" t="e">
        <f>(#REF!*0.6)*1</f>
        <v>#REF!</v>
      </c>
      <c r="E10" s="1">
        <v>0</v>
      </c>
      <c r="F10" s="1">
        <v>0</v>
      </c>
      <c r="G10" s="19" t="e">
        <f>C10-D10</f>
        <v>#REF!</v>
      </c>
    </row>
    <row r="11" spans="1:7" ht="15" customHeight="1" x14ac:dyDescent="0.2">
      <c r="A11" s="3" t="s">
        <v>19</v>
      </c>
      <c r="B11" s="1">
        <v>0</v>
      </c>
      <c r="C11" s="1">
        <v>0</v>
      </c>
      <c r="D11" s="18"/>
      <c r="E11" s="1">
        <v>0</v>
      </c>
      <c r="F11" s="1">
        <v>0</v>
      </c>
      <c r="G11" s="20">
        <f t="shared" ref="G11:G13" si="0">C11-E11</f>
        <v>0</v>
      </c>
    </row>
    <row r="12" spans="1:7" ht="26.25" customHeight="1" x14ac:dyDescent="0.2">
      <c r="A12" s="2" t="s">
        <v>20</v>
      </c>
      <c r="B12" s="1">
        <v>0</v>
      </c>
      <c r="C12" s="1">
        <v>0</v>
      </c>
      <c r="D12" s="18"/>
      <c r="E12" s="1">
        <v>0</v>
      </c>
      <c r="F12" s="1">
        <v>0</v>
      </c>
      <c r="G12" s="20">
        <f t="shared" si="0"/>
        <v>0</v>
      </c>
    </row>
    <row r="13" spans="1:7" ht="34.5" customHeight="1" thickBot="1" x14ac:dyDescent="0.25">
      <c r="A13" s="21" t="s">
        <v>21</v>
      </c>
      <c r="B13" s="6">
        <v>0</v>
      </c>
      <c r="C13" s="6">
        <v>0</v>
      </c>
      <c r="D13" s="42"/>
      <c r="E13" s="6">
        <v>0</v>
      </c>
      <c r="F13" s="6">
        <v>0</v>
      </c>
      <c r="G13" s="43">
        <f t="shared" si="0"/>
        <v>0</v>
      </c>
    </row>
    <row r="14" spans="1:7" ht="15" customHeight="1" thickBot="1" x14ac:dyDescent="0.3">
      <c r="A14" s="12" t="s">
        <v>28</v>
      </c>
      <c r="B14" s="13" t="e">
        <f t="shared" ref="B14:G14" si="1">SUM(B8:B13)</f>
        <v>#REF!</v>
      </c>
      <c r="C14" s="13" t="e">
        <f t="shared" si="1"/>
        <v>#REF!</v>
      </c>
      <c r="D14" s="14" t="e">
        <f t="shared" si="1"/>
        <v>#REF!</v>
      </c>
      <c r="E14" s="13">
        <f t="shared" si="1"/>
        <v>23079.91</v>
      </c>
      <c r="F14" s="13">
        <f t="shared" si="1"/>
        <v>0</v>
      </c>
      <c r="G14" s="38" t="e">
        <f t="shared" si="1"/>
        <v>#REF!</v>
      </c>
    </row>
    <row r="15" spans="1:7" ht="15" customHeight="1" x14ac:dyDescent="0.25">
      <c r="A15" s="40"/>
      <c r="B15" s="40"/>
      <c r="C15" s="40"/>
      <c r="D15" s="41"/>
      <c r="E15" s="40"/>
      <c r="F15" s="40"/>
      <c r="G15" s="41"/>
    </row>
    <row r="16" spans="1:7" ht="15.75" x14ac:dyDescent="0.25">
      <c r="A16" s="77" t="s">
        <v>46</v>
      </c>
      <c r="B16" s="77"/>
      <c r="C16" s="77"/>
      <c r="D16" s="77"/>
      <c r="E16" s="77"/>
      <c r="F16" s="77"/>
      <c r="G16" s="15" t="e">
        <f>G5+C14-D14</f>
        <v>#REF!</v>
      </c>
    </row>
    <row r="17" spans="1:7 16384:16384" ht="15" customHeight="1" x14ac:dyDescent="0.25">
      <c r="A17" s="40"/>
      <c r="B17" s="40"/>
      <c r="C17" s="40"/>
      <c r="D17" s="41"/>
      <c r="E17" s="40"/>
      <c r="F17" s="40"/>
      <c r="G17" s="41"/>
    </row>
    <row r="18" spans="1:7 16384:16384" ht="15" customHeight="1" x14ac:dyDescent="0.25">
      <c r="A18" s="40"/>
      <c r="B18" s="40"/>
      <c r="C18" s="40"/>
      <c r="D18" s="41"/>
      <c r="E18" s="40"/>
      <c r="F18" s="40"/>
      <c r="G18" s="41"/>
    </row>
    <row r="19" spans="1:7 16384:16384" ht="15" customHeight="1" x14ac:dyDescent="0.25">
      <c r="A19" s="40"/>
      <c r="B19" s="40"/>
      <c r="C19" s="40"/>
      <c r="D19" s="41"/>
      <c r="E19" s="40"/>
      <c r="F19" s="40"/>
      <c r="G19" s="41"/>
    </row>
    <row r="20" spans="1:7 16384:16384" ht="15.75" x14ac:dyDescent="0.25">
      <c r="A20" s="77" t="s">
        <v>31</v>
      </c>
      <c r="B20" s="77"/>
      <c r="C20" s="77"/>
      <c r="D20" s="77"/>
      <c r="E20" s="77"/>
      <c r="F20" s="77"/>
      <c r="G20" s="15">
        <v>29380.22</v>
      </c>
    </row>
    <row r="21" spans="1:7 16384:16384" ht="15" customHeight="1" thickBot="1" x14ac:dyDescent="0.3">
      <c r="A21" s="40"/>
      <c r="B21" s="40"/>
      <c r="C21" s="40"/>
      <c r="D21" s="41"/>
      <c r="E21" s="40"/>
      <c r="F21" s="40"/>
      <c r="G21" s="41"/>
    </row>
    <row r="22" spans="1:7 16384:16384" ht="15" customHeight="1" thickBot="1" x14ac:dyDescent="0.25">
      <c r="A22" s="44" t="s">
        <v>29</v>
      </c>
      <c r="B22" s="8" t="e">
        <f>#REF!</f>
        <v>#REF!</v>
      </c>
      <c r="C22" s="8" t="e">
        <f>#REF!</f>
        <v>#REF!</v>
      </c>
      <c r="D22" s="45">
        <v>0</v>
      </c>
      <c r="E22" s="8">
        <v>2861.86</v>
      </c>
      <c r="F22" s="8">
        <v>0</v>
      </c>
      <c r="G22" s="46" t="e">
        <f>C22-D22</f>
        <v>#REF!</v>
      </c>
      <c r="XFD22" s="22" t="e">
        <f>SUM(G22)</f>
        <v>#REF!</v>
      </c>
    </row>
    <row r="23" spans="1:7 16384:16384" x14ac:dyDescent="0.2">
      <c r="G23" s="22"/>
    </row>
    <row r="24" spans="1:7 16384:16384" ht="15.75" x14ac:dyDescent="0.25">
      <c r="A24" s="77" t="s">
        <v>46</v>
      </c>
      <c r="B24" s="77"/>
      <c r="C24" s="77"/>
      <c r="D24" s="77"/>
      <c r="E24" s="77"/>
      <c r="F24" s="77"/>
      <c r="G24" s="15" t="e">
        <f>G20+C22-D22</f>
        <v>#REF!</v>
      </c>
    </row>
    <row r="27" spans="1:7 16384:16384" x14ac:dyDescent="0.2">
      <c r="A27" s="94" t="s">
        <v>44</v>
      </c>
      <c r="B27" s="94"/>
      <c r="C27" s="94"/>
      <c r="D27" s="94"/>
      <c r="E27" s="94"/>
    </row>
  </sheetData>
  <mergeCells count="6">
    <mergeCell ref="A3:G3"/>
    <mergeCell ref="A5:F5"/>
    <mergeCell ref="A24:F24"/>
    <mergeCell ref="A27:E27"/>
    <mergeCell ref="A16:F16"/>
    <mergeCell ref="A20:F20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I25" sqref="I25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96" t="s">
        <v>22</v>
      </c>
      <c r="B2" s="96"/>
      <c r="C2" s="96"/>
      <c r="D2" s="96"/>
      <c r="E2" s="96"/>
      <c r="F2" s="96"/>
      <c r="G2" s="96"/>
      <c r="H2" s="96"/>
      <c r="I2" s="96"/>
    </row>
    <row r="3" spans="1:9" ht="17.25" x14ac:dyDescent="0.3">
      <c r="A3" s="96" t="s">
        <v>30</v>
      </c>
      <c r="B3" s="96"/>
      <c r="C3" s="96"/>
      <c r="D3" s="96"/>
      <c r="E3" s="96"/>
      <c r="F3" s="96"/>
      <c r="G3" s="96"/>
      <c r="H3" s="96"/>
      <c r="I3" s="96"/>
    </row>
    <row r="4" spans="1:9" ht="17.25" x14ac:dyDescent="0.3">
      <c r="A4" s="96" t="s">
        <v>47</v>
      </c>
      <c r="B4" s="96"/>
      <c r="C4" s="96"/>
      <c r="D4" s="96"/>
      <c r="E4" s="96"/>
      <c r="F4" s="96"/>
      <c r="G4" s="96"/>
      <c r="H4" s="96"/>
      <c r="I4" s="96"/>
    </row>
    <row r="5" spans="1:9" ht="13.5" thickBot="1" x14ac:dyDescent="0.25"/>
    <row r="6" spans="1:9" ht="45.75" thickBot="1" x14ac:dyDescent="0.25">
      <c r="A6" s="23" t="s">
        <v>0</v>
      </c>
      <c r="B6" s="24" t="s">
        <v>1</v>
      </c>
      <c r="C6" s="25" t="s">
        <v>2</v>
      </c>
      <c r="D6" s="25" t="s">
        <v>23</v>
      </c>
      <c r="E6" s="25" t="s">
        <v>4</v>
      </c>
      <c r="F6" s="26" t="s">
        <v>35</v>
      </c>
      <c r="G6" s="26" t="s">
        <v>24</v>
      </c>
      <c r="H6" s="26" t="s">
        <v>6</v>
      </c>
      <c r="I6" s="5" t="s">
        <v>25</v>
      </c>
    </row>
    <row r="7" spans="1:9" x14ac:dyDescent="0.2">
      <c r="A7" s="27">
        <v>1</v>
      </c>
      <c r="B7" s="28">
        <v>2015</v>
      </c>
      <c r="C7" s="29" t="s">
        <v>32</v>
      </c>
      <c r="D7" s="30" t="s">
        <v>33</v>
      </c>
      <c r="E7" s="31" t="s">
        <v>34</v>
      </c>
      <c r="F7" s="32" t="s">
        <v>36</v>
      </c>
      <c r="G7" s="32"/>
      <c r="H7" s="32"/>
      <c r="I7" s="33">
        <v>1643.04</v>
      </c>
    </row>
    <row r="8" spans="1:9" ht="25.5" x14ac:dyDescent="0.2">
      <c r="A8" s="27">
        <v>2</v>
      </c>
      <c r="B8" s="28">
        <v>2015</v>
      </c>
      <c r="C8" s="29" t="s">
        <v>32</v>
      </c>
      <c r="D8" s="30" t="s">
        <v>37</v>
      </c>
      <c r="E8" s="31" t="s">
        <v>38</v>
      </c>
      <c r="F8" s="32" t="s">
        <v>39</v>
      </c>
      <c r="G8" s="32"/>
      <c r="H8" s="32"/>
      <c r="I8" s="33">
        <v>16947.05</v>
      </c>
    </row>
    <row r="9" spans="1:9" x14ac:dyDescent="0.2">
      <c r="A9" s="27">
        <v>3</v>
      </c>
      <c r="B9" s="28">
        <v>2015</v>
      </c>
      <c r="C9" s="29" t="s">
        <v>32</v>
      </c>
      <c r="D9" s="30"/>
      <c r="E9" s="31" t="s">
        <v>40</v>
      </c>
      <c r="F9" s="32" t="s">
        <v>41</v>
      </c>
      <c r="G9" s="32" t="s">
        <v>42</v>
      </c>
      <c r="H9" s="32" t="s">
        <v>43</v>
      </c>
      <c r="I9" s="33">
        <v>5695.76</v>
      </c>
    </row>
    <row r="10" spans="1:9" x14ac:dyDescent="0.2">
      <c r="A10" s="27"/>
      <c r="B10" s="28"/>
      <c r="C10" s="29"/>
      <c r="D10" s="30"/>
      <c r="E10" s="31"/>
      <c r="F10" s="32"/>
      <c r="G10" s="32"/>
      <c r="H10" s="32"/>
      <c r="I10" s="33"/>
    </row>
    <row r="11" spans="1:9" x14ac:dyDescent="0.2">
      <c r="A11" s="27"/>
      <c r="B11" s="28"/>
      <c r="C11" s="29"/>
      <c r="D11" s="30"/>
      <c r="E11" s="31"/>
      <c r="F11" s="32"/>
      <c r="G11" s="32"/>
      <c r="H11" s="32"/>
      <c r="I11" s="33"/>
    </row>
    <row r="12" spans="1:9" x14ac:dyDescent="0.2">
      <c r="A12" s="27"/>
      <c r="B12" s="28"/>
      <c r="C12" s="29"/>
      <c r="D12" s="30"/>
      <c r="E12" s="31"/>
      <c r="F12" s="32"/>
      <c r="G12" s="32"/>
      <c r="H12" s="32"/>
      <c r="I12" s="33"/>
    </row>
    <row r="13" spans="1:9" x14ac:dyDescent="0.2">
      <c r="A13" s="27"/>
      <c r="B13" s="28"/>
      <c r="C13" s="29"/>
      <c r="D13" s="30"/>
      <c r="E13" s="31"/>
      <c r="F13" s="32"/>
      <c r="G13" s="32"/>
      <c r="H13" s="32"/>
      <c r="I13" s="33"/>
    </row>
    <row r="14" spans="1:9" x14ac:dyDescent="0.2">
      <c r="A14" s="27"/>
      <c r="B14" s="28"/>
      <c r="C14" s="29"/>
      <c r="D14" s="30"/>
      <c r="E14" s="31"/>
      <c r="F14" s="32"/>
      <c r="G14" s="32"/>
      <c r="H14" s="32"/>
      <c r="I14" s="33"/>
    </row>
    <row r="15" spans="1:9" x14ac:dyDescent="0.2">
      <c r="A15" s="27"/>
      <c r="B15" s="28"/>
      <c r="C15" s="29"/>
      <c r="D15" s="30"/>
      <c r="E15" s="31"/>
      <c r="F15" s="32"/>
      <c r="G15" s="32"/>
      <c r="H15" s="32"/>
      <c r="I15" s="33"/>
    </row>
    <row r="16" spans="1:9" x14ac:dyDescent="0.2">
      <c r="A16" s="27"/>
      <c r="B16" s="28"/>
      <c r="C16" s="29"/>
      <c r="D16" s="30"/>
      <c r="E16" s="31"/>
      <c r="F16" s="32"/>
      <c r="G16" s="32"/>
      <c r="H16" s="32"/>
      <c r="I16" s="33"/>
    </row>
    <row r="17" spans="1:9" hidden="1" x14ac:dyDescent="0.2">
      <c r="A17" s="27"/>
      <c r="B17" s="28"/>
      <c r="C17" s="29"/>
      <c r="D17" s="30"/>
      <c r="E17" s="31"/>
      <c r="F17" s="32"/>
      <c r="G17" s="32"/>
      <c r="H17" s="32"/>
      <c r="I17" s="33"/>
    </row>
    <row r="18" spans="1:9" hidden="1" x14ac:dyDescent="0.2">
      <c r="A18" s="27"/>
      <c r="B18" s="28"/>
      <c r="C18" s="29"/>
      <c r="D18" s="30"/>
      <c r="E18" s="31"/>
      <c r="F18" s="32"/>
      <c r="G18" s="32"/>
      <c r="H18" s="32"/>
      <c r="I18" s="33"/>
    </row>
    <row r="19" spans="1:9" hidden="1" x14ac:dyDescent="0.2">
      <c r="A19" s="27"/>
      <c r="B19" s="28"/>
      <c r="C19" s="29"/>
      <c r="D19" s="30"/>
      <c r="E19" s="31"/>
      <c r="F19" s="32"/>
      <c r="G19" s="32"/>
      <c r="H19" s="32"/>
      <c r="I19" s="33"/>
    </row>
    <row r="20" spans="1:9" hidden="1" x14ac:dyDescent="0.2">
      <c r="A20" s="27"/>
      <c r="B20" s="28"/>
      <c r="C20" s="29"/>
      <c r="D20" s="30"/>
      <c r="E20" s="31"/>
      <c r="F20" s="32"/>
      <c r="G20" s="32"/>
      <c r="H20" s="32"/>
      <c r="I20" s="33"/>
    </row>
    <row r="21" spans="1:9" hidden="1" x14ac:dyDescent="0.2">
      <c r="A21" s="27"/>
      <c r="B21" s="28"/>
      <c r="C21" s="29"/>
      <c r="D21" s="30"/>
      <c r="E21" s="31"/>
      <c r="F21" s="32"/>
      <c r="G21" s="32"/>
      <c r="H21" s="32"/>
      <c r="I21" s="33"/>
    </row>
    <row r="22" spans="1:9" hidden="1" x14ac:dyDescent="0.2">
      <c r="A22" s="27"/>
      <c r="B22" s="28"/>
      <c r="C22" s="29"/>
      <c r="D22" s="30"/>
      <c r="E22" s="31"/>
      <c r="F22" s="32"/>
      <c r="G22" s="32"/>
      <c r="H22" s="32"/>
      <c r="I22" s="33"/>
    </row>
    <row r="23" spans="1:9" hidden="1" x14ac:dyDescent="0.2">
      <c r="A23" s="27"/>
      <c r="B23" s="28"/>
      <c r="C23" s="29"/>
      <c r="D23" s="30"/>
      <c r="E23" s="31"/>
      <c r="F23" s="32"/>
      <c r="G23" s="32"/>
      <c r="H23" s="32"/>
      <c r="I23" s="33"/>
    </row>
    <row r="24" spans="1:9" ht="15.75" thickBot="1" x14ac:dyDescent="0.25">
      <c r="A24" s="34"/>
      <c r="B24" s="97" t="s">
        <v>26</v>
      </c>
      <c r="C24" s="98"/>
      <c r="D24" s="98"/>
      <c r="E24" s="98"/>
      <c r="F24" s="98"/>
      <c r="G24" s="98"/>
      <c r="H24" s="99"/>
      <c r="I24" s="35" t="e">
        <f>#REF!+#REF!</f>
        <v>#REF!</v>
      </c>
    </row>
    <row r="25" spans="1:9" ht="15.75" thickBot="1" x14ac:dyDescent="0.3">
      <c r="A25" s="90" t="s">
        <v>27</v>
      </c>
      <c r="B25" s="91"/>
      <c r="C25" s="91"/>
      <c r="D25" s="36"/>
      <c r="E25" s="36"/>
      <c r="F25" s="36"/>
      <c r="G25" s="36"/>
      <c r="H25" s="36"/>
      <c r="I25" s="37" t="e">
        <f>SUM(I7:I24)</f>
        <v>#REF!</v>
      </c>
    </row>
    <row r="26" spans="1:9" x14ac:dyDescent="0.2">
      <c r="A26" s="100"/>
      <c r="B26" s="100"/>
      <c r="C26" s="101"/>
      <c r="D26" s="101"/>
      <c r="E26" s="101"/>
      <c r="F26" s="101"/>
      <c r="G26" s="101"/>
      <c r="H26" s="101"/>
      <c r="I26" s="101"/>
    </row>
    <row r="30" spans="1:9" ht="15" x14ac:dyDescent="0.25">
      <c r="A30" s="95" t="s">
        <v>44</v>
      </c>
      <c r="B30" s="95"/>
      <c r="C30" s="95"/>
      <c r="D30" s="95"/>
      <c r="E30" s="95"/>
      <c r="F30" s="95"/>
      <c r="G30" s="95"/>
      <c r="H30" s="95"/>
      <c r="I30" s="95"/>
    </row>
  </sheetData>
  <mergeCells count="7">
    <mergeCell ref="A30:I30"/>
    <mergeCell ref="A2:I2"/>
    <mergeCell ref="A3:I3"/>
    <mergeCell ref="A4:I4"/>
    <mergeCell ref="B24:H24"/>
    <mergeCell ref="A25:C25"/>
    <mergeCell ref="A26:I2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 ТР 2017</vt:lpstr>
      <vt:lpstr>расход  ТР 2017</vt:lpstr>
      <vt:lpstr>отчет сод. жилья</vt:lpstr>
      <vt:lpstr>расход по дому ТО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2018-03-20T07:45:28Z</cp:lastPrinted>
  <dcterms:created xsi:type="dcterms:W3CDTF">2015-02-24T21:57:31Z</dcterms:created>
  <dcterms:modified xsi:type="dcterms:W3CDTF">2018-04-01T19:16:26Z</dcterms:modified>
</cp:coreProperties>
</file>