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1" activeTab="1"/>
  </bookViews>
  <sheets>
    <sheet name="общий отчет по дому за 15 г" sheetId="1" state="hidden" r:id="rId1"/>
    <sheet name="отчет ТР" sheetId="7" r:id="rId2"/>
    <sheet name="расход по дому ТР" sheetId="8" r:id="rId3"/>
    <sheet name="отчет сод. жилья" sheetId="5" state="hidden" r:id="rId4"/>
    <sheet name="расход по дому ТО" sheetId="6" state="hidden" r:id="rId5"/>
  </sheets>
  <calcPr calcId="145621" refMode="R1C1"/>
</workbook>
</file>

<file path=xl/calcChain.xml><?xml version="1.0" encoding="utf-8"?>
<calcChain xmlns="http://schemas.openxmlformats.org/spreadsheetml/2006/main">
  <c r="F10" i="8" l="1"/>
  <c r="D9" i="7" s="1"/>
  <c r="B9" i="7" l="1"/>
  <c r="C9" i="7" l="1"/>
  <c r="D11" i="7" s="1"/>
  <c r="C9" i="1" l="1"/>
  <c r="D9" i="1"/>
  <c r="D10" i="1"/>
  <c r="G22" i="6" l="1"/>
  <c r="C10" i="1" l="1"/>
  <c r="D10" i="5" l="1"/>
  <c r="D9" i="5"/>
  <c r="E14" i="5"/>
  <c r="C22" i="5" l="1"/>
  <c r="D7" i="1" s="1"/>
  <c r="B22" i="5"/>
  <c r="C7" i="1" s="1"/>
  <c r="G24" i="5"/>
  <c r="E7" i="1" s="1"/>
  <c r="G23" i="6" l="1"/>
  <c r="G24" i="6" l="1"/>
  <c r="D8" i="5" s="1"/>
  <c r="D14" i="5" s="1"/>
  <c r="C8" i="5"/>
  <c r="B8" i="5"/>
  <c r="B14" i="5" s="1"/>
  <c r="C14" i="1"/>
  <c r="D14" i="1"/>
  <c r="C11" i="1"/>
  <c r="D11" i="1"/>
  <c r="D13" i="1"/>
  <c r="C15" i="1"/>
  <c r="D15" i="1"/>
  <c r="E15" i="1" s="1"/>
  <c r="C16" i="1"/>
  <c r="D16" i="1"/>
  <c r="D8" i="1" l="1"/>
  <c r="C8" i="1"/>
  <c r="C6" i="1"/>
  <c r="C13" i="1"/>
  <c r="G22" i="5"/>
  <c r="C14" i="5"/>
  <c r="G16" i="5" s="1"/>
  <c r="D6" i="1" l="1"/>
  <c r="G8" i="5"/>
  <c r="G14" i="5" s="1"/>
  <c r="E6" i="1" l="1"/>
</calcChain>
</file>

<file path=xl/sharedStrings.xml><?xml version="1.0" encoding="utf-8"?>
<sst xmlns="http://schemas.openxmlformats.org/spreadsheetml/2006/main" count="101" uniqueCount="85">
  <si>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</si>
  <si>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</si>
  <si>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</si>
  <si>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</si>
  <si>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</si>
  <si>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</si>
  <si>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</si>
  <si>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</si>
  <si>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</si>
  <si>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</si>
  <si>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</si>
  <si>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</si>
  <si>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</si>
  <si>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</si>
  <si>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</si>
  <si>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</si>
  <si>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</si>
  <si>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</si>
  <si>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</si>
  <si>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</si>
  <si>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</si>
  <si>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</si>
  <si>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</si>
  <si>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</si>
  <si>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</si>
  <si>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</si>
  <si>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</si>
  <si>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</si>
  <si>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</si>
  <si>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</si>
  <si>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</si>
  <si>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</si>
  <si>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</si>
  <si>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</si>
  <si>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</si>
  <si>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</si>
  <si>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</si>
  <si>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</si>
  <si>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</si>
  <si>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</si>
  <si>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</si>
  <si>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Турубаровых, 72</t>
  </si>
  <si>
    <t>остаток на данный период</t>
  </si>
  <si>
    <t>Остаток денежных средств дома на 01.06.2015 г</t>
  </si>
  <si>
    <t>Остаток денежных средств дома на 30.06.2015 г</t>
  </si>
  <si>
    <t>Информация о собранных и израсходованных денежных средствах по статье "Содержание Жилья" за период с 01.06.2015 г по 30.06.2015 г по адресу ул. Турубаровых, 72</t>
  </si>
  <si>
    <t>за период с 01.06.2015 по 30.06.2015 гг.</t>
  </si>
  <si>
    <t>июнь</t>
  </si>
  <si>
    <t>Объем выполненных работ</t>
  </si>
  <si>
    <t>Ремонт внутридомовой системы ЦО</t>
  </si>
  <si>
    <t>Ревизия задвижек ф 80 мм -2 шт. Установка и снятие заглушек ф 80 - 2 шт с их изготовлением. Смена резин. Прокладок на фланцевых соед 80 мм -2 шт. ф 100мм-12 шт.</t>
  </si>
  <si>
    <t>Гидравлическое испытание внутридомовой системы ЦО</t>
  </si>
  <si>
    <t>1944 м/п</t>
  </si>
  <si>
    <t>Гидравлические испытания ввода и узла управления ЦО</t>
  </si>
  <si>
    <t>ф 100мм-50 м/п</t>
  </si>
  <si>
    <t>Гидравлическое испытание теплообсенника ф 89 мм, L- м/п 5 секц.</t>
  </si>
  <si>
    <t>54 м/п</t>
  </si>
  <si>
    <t>Техническое обслуживание УУТЭ</t>
  </si>
  <si>
    <t>Генеральный директор ООО У0 "ТаганСервис"____________________________________________Брехов Ю.А.</t>
  </si>
  <si>
    <t>Содержание и Ремонт жилья</t>
  </si>
  <si>
    <t>в доме по  адресу ул. Турубаровых, 72 за период с 01.06.2015 по 31.07.2015гг.</t>
  </si>
  <si>
    <t>Общая задолженность по всем статьям  на 01.08.2015 г. состовляет:</t>
  </si>
  <si>
    <t>совет МКДм</t>
  </si>
  <si>
    <t>антена</t>
  </si>
  <si>
    <t>подвал</t>
  </si>
  <si>
    <t>апрель</t>
  </si>
  <si>
    <t>Генеральный директор ООО У0 "ТаганСервис"____________________________________________</t>
  </si>
  <si>
    <t>подъезд 2</t>
  </si>
  <si>
    <t>смена труб ХВС, ГВс, КНС</t>
  </si>
  <si>
    <t>кв.72</t>
  </si>
  <si>
    <t>ремонт ЩЭ</t>
  </si>
  <si>
    <t>переходящее сальдо на 01.01.2017 г</t>
  </si>
  <si>
    <t>Ремонт жилья</t>
  </si>
  <si>
    <t>август</t>
  </si>
  <si>
    <t>теплообменник</t>
  </si>
  <si>
    <t>ремонт теплообменника</t>
  </si>
  <si>
    <t>сентябрь</t>
  </si>
  <si>
    <t>кв. 119</t>
  </si>
  <si>
    <t>смена труб ф20,25мм</t>
  </si>
  <si>
    <t>нобрь</t>
  </si>
  <si>
    <t>изготовление и установка решетки</t>
  </si>
  <si>
    <t>Информация о собранных и израсходованных денежных средствах по статье " Ремонт Жилья" за период с 01.01.2017 г по 31.12.2017 г по адресу ул. Турубаровых, 72</t>
  </si>
  <si>
    <t>Остаток денежных средств дома по статье "Ремонт жилья" на 31.12.2017 г</t>
  </si>
  <si>
    <t>дебиторская задолженность жителей по состоянию  на 01.01.2018 г. состовляет:</t>
  </si>
  <si>
    <t xml:space="preserve">Информация о выполненных работах по статье " Ремонт жилья" по адресу ул. Турубаровых, 72  за период 01.01.2017 г по 31.12.2017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</si>
</sst>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0" xfId="0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8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0" xfId="0" applyNumberFormat="1" applyFont="1"/>
    <xf numFmtId="0" fontId="6" fillId="0" borderId="1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5" xfId="0" applyNumberFormat="1" applyBorder="1" applyAlignment="1">
      <alignment horizontal="center" vertical="center"/>
    </xf>
    <xf numFmtId="164" fontId="4" fillId="0" borderId="8" xfId="0" applyNumberFormat="1" applyFont="1" applyBorder="1" applyAlignment="1"/>
    <xf numFmtId="164" fontId="4" fillId="0" borderId="11" xfId="0" applyNumberFormat="1" applyFont="1" applyBorder="1" applyAlignment="1"/>
    <xf numFmtId="2" fontId="4" fillId="0" borderId="19" xfId="0" applyNumberFormat="1" applyFont="1" applyBorder="1"/>
    <xf numFmtId="0" fontId="1" fillId="0" borderId="28" xfId="0" applyFont="1" applyBorder="1" applyAlignment="1">
      <alignment wrapText="1"/>
    </xf>
    <xf numFmtId="0" fontId="0" fillId="0" borderId="29" xfId="0" applyBorder="1"/>
    <xf numFmtId="0" fontId="1" fillId="0" borderId="22" xfId="0" applyFont="1" applyBorder="1" applyAlignment="1">
      <alignment wrapText="1"/>
    </xf>
    <xf numFmtId="0" fontId="0" fillId="0" borderId="24" xfId="0" applyBorder="1"/>
    <xf numFmtId="0" fontId="1" fillId="0" borderId="31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10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2" fontId="0" fillId="0" borderId="30" xfId="0" applyNumberFormat="1" applyBorder="1"/>
    <xf numFmtId="2" fontId="0" fillId="0" borderId="24" xfId="0" applyNumberFormat="1" applyBorder="1"/>
    <xf numFmtId="0" fontId="0" fillId="0" borderId="0" xfId="0" applyFill="1" applyBorder="1"/>
    <xf numFmtId="0" fontId="0" fillId="0" borderId="22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24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164" fontId="0" fillId="0" borderId="24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Fill="1" applyBorder="1" applyAlignment="1"/>
    <xf numFmtId="0" fontId="9" fillId="0" borderId="0" xfId="0" applyFont="1"/>
    <xf numFmtId="0" fontId="0" fillId="0" borderId="12" xfId="0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4" fontId="6" fillId="0" borderId="1" xfId="0" applyNumberFormat="1" applyFont="1" applyBorder="1" applyAlignment="1">
      <alignment wrapText="1"/>
    </xf>
    <xf numFmtId="164" fontId="0" fillId="0" borderId="3" xfId="0" applyNumberFormat="1" applyBorder="1"/>
    <xf numFmtId="164" fontId="0" fillId="0" borderId="1" xfId="0" applyNumberFormat="1" applyBorder="1"/>
    <xf numFmtId="164" fontId="4" fillId="0" borderId="10" xfId="0" applyNumberFormat="1" applyFont="1" applyBorder="1"/>
    <xf numFmtId="164" fontId="10" fillId="0" borderId="0" xfId="0" applyNumberFormat="1" applyFont="1"/>
    <xf numFmtId="164" fontId="5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164" fontId="0" fillId="0" borderId="3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/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wrapText="1"/>
    </xf>
    <xf numFmtId="0" fontId="1" fillId="0" borderId="35" xfId="0" applyFont="1" applyBorder="1"/>
    <xf numFmtId="164" fontId="0" fillId="0" borderId="24" xfId="0" applyNumberFormat="1" applyBorder="1" applyAlignment="1">
      <alignment vertical="center"/>
    </xf>
    <xf numFmtId="0" fontId="1" fillId="0" borderId="36" xfId="0" applyFont="1" applyBorder="1"/>
    <xf numFmtId="164" fontId="0" fillId="0" borderId="4" xfId="0" applyNumberFormat="1" applyBorder="1"/>
    <xf numFmtId="164" fontId="0" fillId="0" borderId="26" xfId="0" applyNumberFormat="1" applyBorder="1" applyAlignment="1">
      <alignment vertical="center"/>
    </xf>
    <xf numFmtId="164" fontId="4" fillId="0" borderId="19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B2" sqref="B2:E22"/>
    </sheetView>
  </sheetViews>
  <sheetFormatPr defaultRowHeight="12.75" x14ac:dyDescent="0.2"/>
  <cols>
    <col min="2" max="2" width="30.28515625" customWidth="1"/>
    <col min="3" max="3" width="18.5703125" customWidth="1"/>
    <col min="4" max="4" width="18.7109375" customWidth="1"/>
    <col min="5" max="5" width="17.7109375" customWidth="1"/>
  </cols>
  <sheetData>
    <row r="2" spans="2:8" ht="51.75" customHeight="1" x14ac:dyDescent="0.4">
      <c r="B2" s="105" t="s">
        <v>11</v>
      </c>
      <c r="C2" s="105"/>
      <c r="D2" s="105"/>
      <c r="E2" s="105"/>
    </row>
    <row r="3" spans="2:8" ht="26.25" customHeight="1" x14ac:dyDescent="0.35">
      <c r="B3" s="104" t="s">
        <v>60</v>
      </c>
      <c r="C3" s="104"/>
      <c r="D3" s="104"/>
      <c r="E3" s="104"/>
      <c r="F3" s="1"/>
      <c r="G3" s="1"/>
      <c r="H3" s="1"/>
    </row>
    <row r="4" spans="2:8" ht="30" customHeight="1" thickBot="1" x14ac:dyDescent="0.25">
      <c r="B4" s="104"/>
      <c r="C4" s="104"/>
      <c r="D4" s="104"/>
      <c r="E4" s="104"/>
    </row>
    <row r="5" spans="2:8" ht="60.75" thickBot="1" x14ac:dyDescent="0.3">
      <c r="B5" s="6" t="s">
        <v>0</v>
      </c>
      <c r="C5" s="6" t="s">
        <v>9</v>
      </c>
      <c r="D5" s="6" t="s">
        <v>10</v>
      </c>
      <c r="E5" s="7" t="s">
        <v>42</v>
      </c>
    </row>
    <row r="6" spans="2:8" x14ac:dyDescent="0.2">
      <c r="B6" s="35" t="s">
        <v>59</v>
      </c>
      <c r="C6" s="36" t="e">
        <f>#REF!</f>
        <v>#REF!</v>
      </c>
      <c r="D6" s="36" t="e">
        <f>#REF!</f>
        <v>#REF!</v>
      </c>
      <c r="E6" s="48" t="e">
        <f>#REF!</f>
        <v>#REF!</v>
      </c>
    </row>
    <row r="7" spans="2:8" ht="25.5" x14ac:dyDescent="0.2">
      <c r="B7" s="37" t="s">
        <v>1</v>
      </c>
      <c r="C7" s="2" t="e">
        <f>'отчет сод. жилья'!B22</f>
        <v>#REF!</v>
      </c>
      <c r="D7" s="10" t="e">
        <f>'отчет сод. жилья'!C22</f>
        <v>#REF!</v>
      </c>
      <c r="E7" s="49" t="e">
        <f>'отчет сод. жилья'!G24</f>
        <v>#REF!</v>
      </c>
    </row>
    <row r="8" spans="2:8" ht="38.25" x14ac:dyDescent="0.2">
      <c r="B8" s="37" t="s">
        <v>2</v>
      </c>
      <c r="C8" s="2" t="e">
        <f>#REF!</f>
        <v>#REF!</v>
      </c>
      <c r="D8" s="2" t="e">
        <f>#REF!</f>
        <v>#REF!</v>
      </c>
      <c r="E8" s="38">
        <v>0</v>
      </c>
      <c r="F8" s="50"/>
    </row>
    <row r="9" spans="2:8" x14ac:dyDescent="0.2">
      <c r="B9" s="37" t="s">
        <v>62</v>
      </c>
      <c r="C9" s="2" t="e">
        <f>#REF!</f>
        <v>#REF!</v>
      </c>
      <c r="D9" s="2" t="e">
        <f>#REF!</f>
        <v>#REF!</v>
      </c>
      <c r="E9" s="38"/>
      <c r="F9" s="50"/>
    </row>
    <row r="10" spans="2:8" x14ac:dyDescent="0.2">
      <c r="B10" s="37" t="s">
        <v>63</v>
      </c>
      <c r="C10" s="2" t="e">
        <f>#REF!</f>
        <v>#REF!</v>
      </c>
      <c r="D10" s="2" t="e">
        <f>#REF!</f>
        <v>#REF!</v>
      </c>
      <c r="E10" s="38">
        <v>0</v>
      </c>
    </row>
    <row r="11" spans="2:8" x14ac:dyDescent="0.2">
      <c r="B11" s="37" t="s">
        <v>3</v>
      </c>
      <c r="C11" s="2" t="e">
        <f>#REF!</f>
        <v>#REF!</v>
      </c>
      <c r="D11" s="2" t="e">
        <f>#REF!</f>
        <v>#REF!</v>
      </c>
      <c r="E11" s="38">
        <v>0</v>
      </c>
    </row>
    <row r="12" spans="2:8" x14ac:dyDescent="0.2">
      <c r="B12" s="37" t="s">
        <v>4</v>
      </c>
      <c r="C12" s="38">
        <v>0</v>
      </c>
      <c r="D12" s="38">
        <v>0</v>
      </c>
      <c r="E12" s="38">
        <v>0</v>
      </c>
    </row>
    <row r="13" spans="2:8" x14ac:dyDescent="0.2">
      <c r="B13" s="37" t="s">
        <v>5</v>
      </c>
      <c r="C13" s="2" t="e">
        <f>#REF!</f>
        <v>#REF!</v>
      </c>
      <c r="D13" s="2" t="e">
        <f>#REF!</f>
        <v>#REF!</v>
      </c>
      <c r="E13" s="38">
        <v>0</v>
      </c>
    </row>
    <row r="14" spans="2:8" ht="25.5" x14ac:dyDescent="0.2">
      <c r="B14" s="37" t="s">
        <v>6</v>
      </c>
      <c r="C14" s="2" t="e">
        <f>#REF!</f>
        <v>#REF!</v>
      </c>
      <c r="D14" s="2" t="e">
        <f>#REF!</f>
        <v>#REF!</v>
      </c>
      <c r="E14" s="38">
        <v>0</v>
      </c>
    </row>
    <row r="15" spans="2:8" ht="25.5" x14ac:dyDescent="0.2">
      <c r="B15" s="37" t="s">
        <v>7</v>
      </c>
      <c r="C15" s="2" t="e">
        <f>#REF!</f>
        <v>#REF!</v>
      </c>
      <c r="D15" s="2" t="e">
        <f>#REF!</f>
        <v>#REF!</v>
      </c>
      <c r="E15" s="38" t="e">
        <f>D15</f>
        <v>#REF!</v>
      </c>
    </row>
    <row r="16" spans="2:8" ht="26.25" thickBot="1" x14ac:dyDescent="0.25">
      <c r="B16" s="39" t="s">
        <v>8</v>
      </c>
      <c r="C16" s="40" t="e">
        <f>#REF!</f>
        <v>#REF!</v>
      </c>
      <c r="D16" s="40" t="e">
        <f>#REF!</f>
        <v>#REF!</v>
      </c>
      <c r="E16" s="41">
        <v>0</v>
      </c>
    </row>
    <row r="18" spans="2:5" ht="19.5" customHeight="1" x14ac:dyDescent="0.2">
      <c r="B18" s="76" t="s">
        <v>58</v>
      </c>
      <c r="C18" s="76"/>
      <c r="D18" s="76"/>
      <c r="E18" s="76"/>
    </row>
    <row r="21" spans="2:5" x14ac:dyDescent="0.2">
      <c r="B21" s="77" t="s">
        <v>61</v>
      </c>
      <c r="C21" s="77"/>
      <c r="D21" s="77"/>
      <c r="E21" s="77">
        <v>14719.25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workbookViewId="0">
      <selection activeCell="J7" sqref="J7"/>
    </sheetView>
  </sheetViews>
  <sheetFormatPr defaultRowHeight="12.75" x14ac:dyDescent="0.2"/>
  <cols>
    <col min="1" max="1" width="28.42578125" customWidth="1"/>
    <col min="2" max="2" width="22.140625" customWidth="1"/>
    <col min="3" max="3" width="25.42578125" customWidth="1"/>
    <col min="4" max="4" width="21.28515625" customWidth="1"/>
  </cols>
  <sheetData>
    <row r="2" spans="1:4" ht="99" customHeight="1" x14ac:dyDescent="0.2">
      <c r="A2" s="106" t="s">
        <v>81</v>
      </c>
      <c r="B2" s="106"/>
      <c r="C2" s="106"/>
      <c r="D2" s="106"/>
    </row>
    <row r="3" spans="1:4" ht="23.25" x14ac:dyDescent="0.35">
      <c r="A3" s="79"/>
      <c r="B3" s="79"/>
      <c r="C3" s="79"/>
      <c r="D3" s="79"/>
    </row>
    <row r="4" spans="1:4" ht="13.5" thickBot="1" x14ac:dyDescent="0.25"/>
    <row r="5" spans="1:4" ht="60" customHeight="1" x14ac:dyDescent="0.2">
      <c r="A5" s="78"/>
      <c r="B5" s="95" t="s">
        <v>20</v>
      </c>
      <c r="C5" s="95" t="s">
        <v>21</v>
      </c>
      <c r="D5" s="96" t="s">
        <v>22</v>
      </c>
    </row>
    <row r="6" spans="1:4" ht="15.75" x14ac:dyDescent="0.25">
      <c r="A6" s="107" t="s">
        <v>71</v>
      </c>
      <c r="B6" s="108"/>
      <c r="C6" s="84">
        <v>98512.82</v>
      </c>
      <c r="D6" s="97"/>
    </row>
    <row r="7" spans="1:4" x14ac:dyDescent="0.2">
      <c r="A7" s="98" t="s">
        <v>72</v>
      </c>
      <c r="B7" s="85">
        <v>209385.47000000003</v>
      </c>
      <c r="C7" s="85">
        <v>217545.43</v>
      </c>
      <c r="D7" s="99">
        <v>217589.80895000001</v>
      </c>
    </row>
    <row r="8" spans="1:4" ht="13.5" thickBot="1" x14ac:dyDescent="0.25">
      <c r="A8" s="100" t="s">
        <v>26</v>
      </c>
      <c r="B8" s="101">
        <v>14828.569999999996</v>
      </c>
      <c r="C8" s="101">
        <v>20461.95</v>
      </c>
      <c r="D8" s="102"/>
    </row>
    <row r="9" spans="1:4" ht="15.75" thickBot="1" x14ac:dyDescent="0.3">
      <c r="A9" s="14" t="s">
        <v>27</v>
      </c>
      <c r="B9" s="87">
        <f>SUM(B7:B8)</f>
        <v>224214.04000000004</v>
      </c>
      <c r="C9" s="87">
        <f>SUM(C6:C8)</f>
        <v>336520.2</v>
      </c>
      <c r="D9" s="103">
        <f>SUM(D7:D8)</f>
        <v>217589.80895000001</v>
      </c>
    </row>
    <row r="11" spans="1:4" ht="15" x14ac:dyDescent="0.25">
      <c r="A11" s="81" t="s">
        <v>82</v>
      </c>
      <c r="B11" s="81"/>
      <c r="C11" s="81"/>
      <c r="D11" s="88">
        <f>C9-D9</f>
        <v>118930.39105000001</v>
      </c>
    </row>
    <row r="12" spans="1:4" ht="15.75" x14ac:dyDescent="0.25">
      <c r="A12" s="80"/>
      <c r="B12" s="80"/>
      <c r="C12" s="80"/>
      <c r="D12" s="89"/>
    </row>
    <row r="13" spans="1:4" x14ac:dyDescent="0.2">
      <c r="A13" s="82" t="s">
        <v>83</v>
      </c>
      <c r="B13" s="83"/>
      <c r="C13" s="83"/>
      <c r="D13" s="90">
        <v>253544.79</v>
      </c>
    </row>
    <row r="14" spans="1:4" x14ac:dyDescent="0.2">
      <c r="A14" s="82"/>
      <c r="B14" s="83"/>
      <c r="C14" s="83"/>
      <c r="D14" s="90"/>
    </row>
    <row r="15" spans="1:4" x14ac:dyDescent="0.2">
      <c r="A15" s="82"/>
      <c r="B15" s="83"/>
      <c r="C15" s="83"/>
      <c r="D15" s="90"/>
    </row>
    <row r="16" spans="1:4" ht="12.75" customHeight="1" x14ac:dyDescent="0.25">
      <c r="A16" s="80"/>
      <c r="B16" s="80"/>
      <c r="C16" s="80"/>
      <c r="D16" s="80"/>
    </row>
    <row r="18" spans="1:4" x14ac:dyDescent="0.2">
      <c r="A18" s="76" t="s">
        <v>66</v>
      </c>
      <c r="B18" s="76"/>
      <c r="C18" s="76"/>
      <c r="D18" s="76"/>
    </row>
  </sheetData>
  <mergeCells count="2">
    <mergeCell ref="A2:D2"/>
    <mergeCell ref="A6:B6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F9" sqref="F9"/>
    </sheetView>
  </sheetViews>
  <sheetFormatPr defaultRowHeight="12.75" x14ac:dyDescent="0.2"/>
  <cols>
    <col min="1" max="1" width="5.140625" customWidth="1"/>
    <col min="4" max="4" width="29.28515625" customWidth="1"/>
    <col min="5" max="5" width="36.42578125" customWidth="1"/>
    <col min="6" max="6" width="15.28515625" customWidth="1"/>
  </cols>
  <sheetData>
    <row r="1" spans="1:6" ht="93.75" customHeight="1" thickBot="1" x14ac:dyDescent="0.25">
      <c r="A1" s="112" t="s">
        <v>84</v>
      </c>
      <c r="B1" s="112"/>
      <c r="C1" s="112"/>
      <c r="D1" s="112"/>
      <c r="E1" s="112"/>
      <c r="F1" s="112"/>
    </row>
    <row r="2" spans="1:6" ht="16.5" customHeight="1" x14ac:dyDescent="0.2">
      <c r="A2" s="113" t="s">
        <v>12</v>
      </c>
      <c r="B2" s="115" t="s">
        <v>13</v>
      </c>
      <c r="C2" s="115" t="s">
        <v>14</v>
      </c>
      <c r="D2" s="115" t="s">
        <v>15</v>
      </c>
      <c r="E2" s="115" t="s">
        <v>16</v>
      </c>
      <c r="F2" s="115" t="s">
        <v>17</v>
      </c>
    </row>
    <row r="3" spans="1:6" ht="29.25" customHeight="1" thickBot="1" x14ac:dyDescent="0.25">
      <c r="A3" s="114"/>
      <c r="B3" s="116"/>
      <c r="C3" s="116"/>
      <c r="D3" s="116"/>
      <c r="E3" s="116"/>
      <c r="F3" s="116"/>
    </row>
    <row r="4" spans="1:6" x14ac:dyDescent="0.2">
      <c r="A4" s="5">
        <v>1</v>
      </c>
      <c r="B4" s="5">
        <v>2017</v>
      </c>
      <c r="C4" s="75" t="s">
        <v>65</v>
      </c>
      <c r="D4" s="74" t="s">
        <v>67</v>
      </c>
      <c r="E4" s="75" t="s">
        <v>68</v>
      </c>
      <c r="F4" s="91">
        <v>162400</v>
      </c>
    </row>
    <row r="5" spans="1:6" x14ac:dyDescent="0.2">
      <c r="A5" s="5">
        <v>2</v>
      </c>
      <c r="B5" s="5">
        <v>2017</v>
      </c>
      <c r="C5" s="75" t="s">
        <v>47</v>
      </c>
      <c r="D5" s="74" t="s">
        <v>69</v>
      </c>
      <c r="E5" s="75" t="s">
        <v>70</v>
      </c>
      <c r="F5" s="91">
        <v>732</v>
      </c>
    </row>
    <row r="6" spans="1:6" x14ac:dyDescent="0.2">
      <c r="A6" s="5">
        <v>3</v>
      </c>
      <c r="B6" s="5">
        <v>2017</v>
      </c>
      <c r="C6" s="75" t="s">
        <v>73</v>
      </c>
      <c r="D6" s="74" t="s">
        <v>74</v>
      </c>
      <c r="E6" s="75" t="s">
        <v>75</v>
      </c>
      <c r="F6" s="91">
        <v>24329</v>
      </c>
    </row>
    <row r="7" spans="1:6" x14ac:dyDescent="0.2">
      <c r="A7" s="5">
        <v>4</v>
      </c>
      <c r="B7" s="5">
        <v>2017</v>
      </c>
      <c r="C7" s="75" t="s">
        <v>76</v>
      </c>
      <c r="D7" s="74" t="s">
        <v>77</v>
      </c>
      <c r="E7" s="75" t="s">
        <v>78</v>
      </c>
      <c r="F7" s="91">
        <v>1392</v>
      </c>
    </row>
    <row r="8" spans="1:6" x14ac:dyDescent="0.2">
      <c r="A8" s="5">
        <v>5</v>
      </c>
      <c r="B8" s="5">
        <v>2017</v>
      </c>
      <c r="C8" s="75" t="s">
        <v>79</v>
      </c>
      <c r="D8" s="74" t="s">
        <v>64</v>
      </c>
      <c r="E8" s="75" t="s">
        <v>80</v>
      </c>
      <c r="F8" s="91">
        <v>22571</v>
      </c>
    </row>
    <row r="9" spans="1:6" x14ac:dyDescent="0.2">
      <c r="A9" s="109" t="s">
        <v>18</v>
      </c>
      <c r="B9" s="109"/>
      <c r="C9" s="109"/>
      <c r="D9" s="109"/>
      <c r="E9" s="109"/>
      <c r="F9" s="86">
        <v>6165.8089499999996</v>
      </c>
    </row>
    <row r="10" spans="1:6" ht="15.75" thickBot="1" x14ac:dyDescent="0.3">
      <c r="A10" s="110" t="s">
        <v>19</v>
      </c>
      <c r="B10" s="111"/>
      <c r="C10" s="111"/>
      <c r="D10" s="111"/>
      <c r="E10" s="111"/>
      <c r="F10" s="92">
        <f>SUM(F4:F9)</f>
        <v>217589.80895000001</v>
      </c>
    </row>
    <row r="11" spans="1:6" ht="15" x14ac:dyDescent="0.25">
      <c r="A11" s="93"/>
      <c r="B11" s="93"/>
      <c r="C11" s="93"/>
      <c r="D11" s="93"/>
      <c r="E11" s="93"/>
      <c r="F11" s="94"/>
    </row>
    <row r="12" spans="1:6" ht="15" x14ac:dyDescent="0.25">
      <c r="A12" s="93"/>
      <c r="B12" s="93"/>
      <c r="C12" s="93"/>
      <c r="D12" s="93"/>
      <c r="E12" s="93"/>
      <c r="F12" s="94"/>
    </row>
    <row r="15" spans="1:6" x14ac:dyDescent="0.2">
      <c r="A15" s="76" t="s">
        <v>66</v>
      </c>
      <c r="B15" s="76"/>
      <c r="C15" s="76"/>
      <c r="D15" s="76"/>
      <c r="E15" s="76"/>
    </row>
  </sheetData>
  <mergeCells count="9">
    <mergeCell ref="A9:E9"/>
    <mergeCell ref="A10:E10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workbookViewId="0">
      <selection activeCell="A3" sqref="A3:G28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7" t="s">
        <v>45</v>
      </c>
      <c r="B3" s="117"/>
      <c r="C3" s="117"/>
      <c r="D3" s="117"/>
      <c r="E3" s="117"/>
      <c r="F3" s="117"/>
      <c r="G3" s="117"/>
    </row>
    <row r="5" spans="1:7" ht="15.75" x14ac:dyDescent="0.25">
      <c r="A5" s="118" t="s">
        <v>43</v>
      </c>
      <c r="B5" s="118"/>
      <c r="C5" s="118"/>
      <c r="D5" s="118"/>
      <c r="E5" s="118"/>
      <c r="F5" s="118"/>
      <c r="G5" s="11">
        <v>0</v>
      </c>
    </row>
    <row r="6" spans="1:7" ht="13.5" thickBot="1" x14ac:dyDescent="0.25"/>
    <row r="7" spans="1:7" ht="63.75" thickBot="1" x14ac:dyDescent="0.3">
      <c r="A7" s="12"/>
      <c r="B7" s="13" t="s">
        <v>20</v>
      </c>
      <c r="C7" s="13" t="s">
        <v>21</v>
      </c>
      <c r="D7" s="18" t="s">
        <v>22</v>
      </c>
      <c r="E7" s="13" t="s">
        <v>23</v>
      </c>
      <c r="F7" s="13" t="s">
        <v>24</v>
      </c>
      <c r="G7" s="19" t="s">
        <v>25</v>
      </c>
    </row>
    <row r="8" spans="1:7" ht="15" customHeight="1" x14ac:dyDescent="0.2">
      <c r="A8" s="4" t="s">
        <v>28</v>
      </c>
      <c r="B8" s="5" t="e">
        <f>#REF!</f>
        <v>#REF!</v>
      </c>
      <c r="C8" s="5" t="e">
        <f>#REF!</f>
        <v>#REF!</v>
      </c>
      <c r="D8" s="20" t="e">
        <f>'расход по дому ТО'!G24</f>
        <v>#REF!</v>
      </c>
      <c r="E8" s="5">
        <v>-230.88</v>
      </c>
      <c r="F8" s="5"/>
      <c r="G8" s="120" t="e">
        <f>C14-D14</f>
        <v>#REF!</v>
      </c>
    </row>
    <row r="9" spans="1:7" ht="33" customHeight="1" x14ac:dyDescent="0.2">
      <c r="A9" s="3" t="s">
        <v>29</v>
      </c>
      <c r="B9" s="2">
        <v>0</v>
      </c>
      <c r="C9" s="2">
        <v>0</v>
      </c>
      <c r="D9" s="20" t="e">
        <f>(#REF!*1.74)*1</f>
        <v>#REF!</v>
      </c>
      <c r="E9" s="2"/>
      <c r="F9" s="2"/>
      <c r="G9" s="121"/>
    </row>
    <row r="10" spans="1:7" ht="31.5" customHeight="1" x14ac:dyDescent="0.2">
      <c r="A10" s="3" t="s">
        <v>30</v>
      </c>
      <c r="B10" s="2"/>
      <c r="C10" s="2"/>
      <c r="D10" s="20" t="e">
        <f>(#REF!*0.15)*1</f>
        <v>#REF!</v>
      </c>
      <c r="E10" s="2"/>
      <c r="F10" s="2"/>
      <c r="G10" s="121"/>
    </row>
    <row r="11" spans="1:7" ht="15" customHeight="1" x14ac:dyDescent="0.2">
      <c r="A11" s="4" t="s">
        <v>31</v>
      </c>
      <c r="B11" s="2">
        <v>0</v>
      </c>
      <c r="C11" s="2">
        <v>0</v>
      </c>
      <c r="D11" s="20"/>
      <c r="E11" s="2"/>
      <c r="F11" s="2"/>
      <c r="G11" s="121"/>
    </row>
    <row r="12" spans="1:7" ht="26.25" customHeight="1" x14ac:dyDescent="0.2">
      <c r="A12" s="3" t="s">
        <v>32</v>
      </c>
      <c r="B12" s="2">
        <v>0</v>
      </c>
      <c r="C12" s="2">
        <v>0</v>
      </c>
      <c r="D12" s="20"/>
      <c r="E12" s="2"/>
      <c r="F12" s="2"/>
      <c r="G12" s="121"/>
    </row>
    <row r="13" spans="1:7" ht="34.5" customHeight="1" thickBot="1" x14ac:dyDescent="0.25">
      <c r="A13" s="21" t="s">
        <v>33</v>
      </c>
      <c r="B13" s="8">
        <v>0</v>
      </c>
      <c r="C13" s="8">
        <v>0</v>
      </c>
      <c r="D13" s="44"/>
      <c r="E13" s="8"/>
      <c r="F13" s="8"/>
      <c r="G13" s="121"/>
    </row>
    <row r="14" spans="1:7" ht="15" customHeight="1" thickBot="1" x14ac:dyDescent="0.3">
      <c r="A14" s="14" t="s">
        <v>39</v>
      </c>
      <c r="B14" s="15" t="e">
        <f t="shared" ref="B14:C14" si="0">SUM(B8:B13)</f>
        <v>#REF!</v>
      </c>
      <c r="C14" s="15" t="e">
        <f t="shared" si="0"/>
        <v>#REF!</v>
      </c>
      <c r="D14" s="16" t="e">
        <f>SUM(D8:D13)</f>
        <v>#REF!</v>
      </c>
      <c r="E14" s="15">
        <f>SUM(E8:E13)</f>
        <v>-230.88</v>
      </c>
      <c r="F14" s="15"/>
      <c r="G14" s="34" t="e">
        <f>SUM(G8)</f>
        <v>#REF!</v>
      </c>
    </row>
    <row r="15" spans="1:7" ht="15" customHeight="1" x14ac:dyDescent="0.25">
      <c r="A15" s="42"/>
      <c r="B15" s="42"/>
      <c r="C15" s="42"/>
      <c r="D15" s="43"/>
      <c r="E15" s="42"/>
      <c r="F15" s="42"/>
      <c r="G15" s="43"/>
    </row>
    <row r="16" spans="1:7" ht="15.75" x14ac:dyDescent="0.25">
      <c r="A16" s="118" t="s">
        <v>44</v>
      </c>
      <c r="B16" s="118"/>
      <c r="C16" s="118"/>
      <c r="D16" s="118"/>
      <c r="E16" s="118"/>
      <c r="F16" s="118"/>
      <c r="G16" s="17" t="e">
        <f>G5+C14-D14</f>
        <v>#REF!</v>
      </c>
    </row>
    <row r="17" spans="1:7" ht="15" customHeight="1" x14ac:dyDescent="0.25">
      <c r="A17" s="42"/>
      <c r="B17" s="42"/>
      <c r="C17" s="42"/>
      <c r="D17" s="43"/>
      <c r="E17" s="42"/>
      <c r="F17" s="42"/>
      <c r="G17" s="43"/>
    </row>
    <row r="18" spans="1:7" ht="15" customHeight="1" x14ac:dyDescent="0.25">
      <c r="A18" s="42"/>
      <c r="B18" s="42"/>
      <c r="C18" s="42"/>
      <c r="D18" s="43"/>
      <c r="E18" s="42"/>
      <c r="F18" s="42"/>
      <c r="G18" s="43"/>
    </row>
    <row r="19" spans="1:7" ht="15" customHeight="1" x14ac:dyDescent="0.25">
      <c r="A19" s="42"/>
      <c r="B19" s="42"/>
      <c r="C19" s="42"/>
      <c r="D19" s="43"/>
      <c r="E19" s="42"/>
      <c r="F19" s="42"/>
      <c r="G19" s="43"/>
    </row>
    <row r="20" spans="1:7" ht="15.75" x14ac:dyDescent="0.25">
      <c r="A20" s="118" t="s">
        <v>43</v>
      </c>
      <c r="B20" s="118"/>
      <c r="C20" s="118"/>
      <c r="D20" s="118"/>
      <c r="E20" s="118"/>
      <c r="F20" s="118"/>
      <c r="G20" s="17">
        <v>0</v>
      </c>
    </row>
    <row r="21" spans="1:7" ht="15" customHeight="1" thickBot="1" x14ac:dyDescent="0.3">
      <c r="A21" s="42"/>
      <c r="B21" s="42"/>
      <c r="C21" s="42"/>
      <c r="D21" s="43"/>
      <c r="E21" s="42"/>
      <c r="F21" s="42"/>
      <c r="G21" s="43"/>
    </row>
    <row r="22" spans="1:7" ht="15" customHeight="1" thickBot="1" x14ac:dyDescent="0.25">
      <c r="A22" s="45" t="s">
        <v>40</v>
      </c>
      <c r="B22" s="9" t="e">
        <f>#REF!</f>
        <v>#REF!</v>
      </c>
      <c r="C22" s="9" t="e">
        <f>#REF!</f>
        <v>#REF!</v>
      </c>
      <c r="D22" s="46">
        <v>0</v>
      </c>
      <c r="E22" s="9">
        <v>-26.88</v>
      </c>
      <c r="F22" s="9">
        <v>0</v>
      </c>
      <c r="G22" s="47" t="e">
        <f>C22-D22</f>
        <v>#REF!</v>
      </c>
    </row>
    <row r="23" spans="1:7" x14ac:dyDescent="0.2">
      <c r="G23" s="22"/>
    </row>
    <row r="24" spans="1:7" ht="15.75" x14ac:dyDescent="0.25">
      <c r="A24" s="118" t="s">
        <v>44</v>
      </c>
      <c r="B24" s="118"/>
      <c r="C24" s="118"/>
      <c r="D24" s="118"/>
      <c r="E24" s="118"/>
      <c r="F24" s="118"/>
      <c r="G24" s="17" t="e">
        <f>G20+C22-D22</f>
        <v>#REF!</v>
      </c>
    </row>
    <row r="27" spans="1:7" x14ac:dyDescent="0.2">
      <c r="A27" s="119" t="s">
        <v>58</v>
      </c>
      <c r="B27" s="119"/>
      <c r="C27" s="119"/>
      <c r="D27" s="119"/>
      <c r="E27" s="119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2" sqref="A2:G2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123" t="s">
        <v>34</v>
      </c>
      <c r="B2" s="123"/>
      <c r="C2" s="123"/>
      <c r="D2" s="123"/>
      <c r="E2" s="123"/>
      <c r="F2" s="123"/>
      <c r="G2" s="123"/>
    </row>
    <row r="3" spans="1:7" ht="17.25" x14ac:dyDescent="0.3">
      <c r="A3" s="123" t="s">
        <v>41</v>
      </c>
      <c r="B3" s="123"/>
      <c r="C3" s="123"/>
      <c r="D3" s="123"/>
      <c r="E3" s="123"/>
      <c r="F3" s="123"/>
      <c r="G3" s="123"/>
    </row>
    <row r="4" spans="1:7" ht="17.25" x14ac:dyDescent="0.3">
      <c r="A4" s="123" t="s">
        <v>46</v>
      </c>
      <c r="B4" s="123"/>
      <c r="C4" s="123"/>
      <c r="D4" s="123"/>
      <c r="E4" s="123"/>
      <c r="F4" s="123"/>
      <c r="G4" s="123"/>
    </row>
    <row r="5" spans="1:7" ht="13.5" thickBot="1" x14ac:dyDescent="0.25"/>
    <row r="6" spans="1:7" ht="45.75" thickBot="1" x14ac:dyDescent="0.25">
      <c r="A6" s="23" t="s">
        <v>12</v>
      </c>
      <c r="B6" s="24" t="s">
        <v>13</v>
      </c>
      <c r="C6" s="25" t="s">
        <v>14</v>
      </c>
      <c r="D6" s="25" t="s">
        <v>35</v>
      </c>
      <c r="E6" s="25" t="s">
        <v>16</v>
      </c>
      <c r="F6" s="59" t="s">
        <v>48</v>
      </c>
      <c r="G6" s="7" t="s">
        <v>36</v>
      </c>
    </row>
    <row r="7" spans="1:7" ht="63.75" x14ac:dyDescent="0.2">
      <c r="A7" s="51">
        <v>1</v>
      </c>
      <c r="B7" s="52">
        <v>2015</v>
      </c>
      <c r="C7" s="53" t="s">
        <v>47</v>
      </c>
      <c r="D7" s="54"/>
      <c r="E7" s="55" t="s">
        <v>49</v>
      </c>
      <c r="F7" s="60" t="s">
        <v>50</v>
      </c>
      <c r="G7" s="56">
        <v>4619.4799999999996</v>
      </c>
    </row>
    <row r="8" spans="1:7" ht="25.5" x14ac:dyDescent="0.2">
      <c r="A8" s="62">
        <v>2</v>
      </c>
      <c r="B8" s="62">
        <v>2015</v>
      </c>
      <c r="C8" s="62" t="s">
        <v>47</v>
      </c>
      <c r="D8" s="62"/>
      <c r="E8" s="62" t="s">
        <v>51</v>
      </c>
      <c r="F8" s="55" t="s">
        <v>52</v>
      </c>
      <c r="G8" s="63">
        <v>39559.449999999997</v>
      </c>
    </row>
    <row r="9" spans="1:7" ht="25.5" x14ac:dyDescent="0.2">
      <c r="A9" s="62">
        <v>3</v>
      </c>
      <c r="B9" s="62">
        <v>2015</v>
      </c>
      <c r="C9" s="55" t="s">
        <v>47</v>
      </c>
      <c r="D9" s="62"/>
      <c r="E9" s="55" t="s">
        <v>53</v>
      </c>
      <c r="F9" s="55" t="s">
        <v>54</v>
      </c>
      <c r="G9" s="63">
        <v>878.56</v>
      </c>
    </row>
    <row r="10" spans="1:7" ht="25.5" x14ac:dyDescent="0.2">
      <c r="A10" s="62">
        <v>4</v>
      </c>
      <c r="B10" s="62">
        <v>2015</v>
      </c>
      <c r="C10" s="55" t="s">
        <v>47</v>
      </c>
      <c r="D10" s="62"/>
      <c r="E10" s="55" t="s">
        <v>55</v>
      </c>
      <c r="F10" s="55" t="s">
        <v>56</v>
      </c>
      <c r="G10" s="63">
        <v>948.93</v>
      </c>
    </row>
    <row r="11" spans="1:7" hidden="1" x14ac:dyDescent="0.2">
      <c r="A11" s="62"/>
      <c r="B11" s="62"/>
      <c r="C11" s="62"/>
      <c r="D11" s="62"/>
      <c r="E11" s="62"/>
      <c r="F11" s="62"/>
      <c r="G11" s="63"/>
    </row>
    <row r="12" spans="1:7" hidden="1" x14ac:dyDescent="0.2">
      <c r="A12" s="62"/>
      <c r="B12" s="62"/>
      <c r="C12" s="62"/>
      <c r="D12" s="62"/>
      <c r="E12" s="62"/>
      <c r="F12" s="62"/>
      <c r="G12" s="63"/>
    </row>
    <row r="13" spans="1:7" hidden="1" x14ac:dyDescent="0.2">
      <c r="A13" s="64"/>
      <c r="B13" s="65"/>
      <c r="C13" s="66"/>
      <c r="D13" s="67"/>
      <c r="E13" s="62"/>
      <c r="F13" s="68"/>
      <c r="G13" s="69"/>
    </row>
    <row r="14" spans="1:7" hidden="1" x14ac:dyDescent="0.2">
      <c r="A14" s="26"/>
      <c r="B14" s="27"/>
      <c r="C14" s="28"/>
      <c r="D14" s="29"/>
      <c r="E14" s="30"/>
      <c r="F14" s="61"/>
      <c r="G14" s="56"/>
    </row>
    <row r="15" spans="1:7" hidden="1" x14ac:dyDescent="0.2">
      <c r="A15" s="26"/>
      <c r="B15" s="27"/>
      <c r="C15" s="28"/>
      <c r="D15" s="29"/>
      <c r="E15" s="30"/>
      <c r="F15" s="61"/>
      <c r="G15" s="56"/>
    </row>
    <row r="16" spans="1:7" hidden="1" x14ac:dyDescent="0.2">
      <c r="A16" s="26"/>
      <c r="B16" s="27"/>
      <c r="C16" s="28"/>
      <c r="D16" s="29"/>
      <c r="E16" s="30"/>
      <c r="F16" s="61"/>
      <c r="G16" s="56"/>
    </row>
    <row r="17" spans="1:7" hidden="1" x14ac:dyDescent="0.2">
      <c r="A17" s="26"/>
      <c r="B17" s="27"/>
      <c r="C17" s="28"/>
      <c r="D17" s="29"/>
      <c r="E17" s="30"/>
      <c r="F17" s="61"/>
      <c r="G17" s="56"/>
    </row>
    <row r="18" spans="1:7" hidden="1" x14ac:dyDescent="0.2">
      <c r="A18" s="26"/>
      <c r="B18" s="27"/>
      <c r="C18" s="28"/>
      <c r="D18" s="29"/>
      <c r="E18" s="30"/>
      <c r="F18" s="61"/>
      <c r="G18" s="56"/>
    </row>
    <row r="19" spans="1:7" hidden="1" x14ac:dyDescent="0.2">
      <c r="A19" s="26"/>
      <c r="B19" s="27"/>
      <c r="C19" s="28"/>
      <c r="D19" s="29"/>
      <c r="E19" s="30"/>
      <c r="F19" s="61"/>
      <c r="G19" s="56"/>
    </row>
    <row r="20" spans="1:7" hidden="1" x14ac:dyDescent="0.2">
      <c r="A20" s="26"/>
      <c r="B20" s="27"/>
      <c r="C20" s="28"/>
      <c r="D20" s="29"/>
      <c r="E20" s="30"/>
      <c r="F20" s="61"/>
      <c r="G20" s="56"/>
    </row>
    <row r="21" spans="1:7" hidden="1" x14ac:dyDescent="0.2">
      <c r="A21" s="26"/>
      <c r="B21" s="27"/>
      <c r="C21" s="28"/>
      <c r="D21" s="29"/>
      <c r="E21" s="30"/>
      <c r="F21" s="61"/>
      <c r="G21" s="56"/>
    </row>
    <row r="22" spans="1:7" ht="15" x14ac:dyDescent="0.2">
      <c r="A22" s="31"/>
      <c r="B22" s="70"/>
      <c r="C22" s="73" t="s">
        <v>57</v>
      </c>
      <c r="D22" s="71"/>
      <c r="E22" s="72"/>
      <c r="F22" s="72"/>
      <c r="G22" s="57">
        <f>1306.8*1</f>
        <v>1306.8</v>
      </c>
    </row>
    <row r="23" spans="1:7" ht="15.75" thickBot="1" x14ac:dyDescent="0.25">
      <c r="A23" s="31"/>
      <c r="B23" s="124" t="s">
        <v>37</v>
      </c>
      <c r="C23" s="125"/>
      <c r="D23" s="125"/>
      <c r="E23" s="125"/>
      <c r="F23" s="58"/>
      <c r="G23" s="57" t="e">
        <f>#REF!+#REF!</f>
        <v>#REF!</v>
      </c>
    </row>
    <row r="24" spans="1:7" ht="15.75" thickBot="1" x14ac:dyDescent="0.3">
      <c r="A24" s="126" t="s">
        <v>38</v>
      </c>
      <c r="B24" s="127"/>
      <c r="C24" s="127"/>
      <c r="D24" s="32"/>
      <c r="E24" s="32"/>
      <c r="F24" s="32"/>
      <c r="G24" s="33" t="e">
        <f>SUM(G7:G23)</f>
        <v>#REF!</v>
      </c>
    </row>
    <row r="25" spans="1:7" x14ac:dyDescent="0.2">
      <c r="A25" s="128"/>
      <c r="B25" s="128"/>
      <c r="C25" s="129"/>
      <c r="D25" s="129"/>
      <c r="E25" s="129"/>
      <c r="F25" s="129"/>
      <c r="G25" s="129"/>
    </row>
    <row r="29" spans="1:7" ht="15" x14ac:dyDescent="0.25">
      <c r="A29" s="122" t="s">
        <v>58</v>
      </c>
      <c r="B29" s="122"/>
      <c r="C29" s="122"/>
      <c r="D29" s="122"/>
      <c r="E29" s="122"/>
      <c r="F29" s="122"/>
      <c r="G29" s="122"/>
    </row>
  </sheetData>
  <mergeCells count="7">
    <mergeCell ref="A29:G29"/>
    <mergeCell ref="A2:G2"/>
    <mergeCell ref="A3:G3"/>
    <mergeCell ref="A4:G4"/>
    <mergeCell ref="B23:E23"/>
    <mergeCell ref="A24:C24"/>
    <mergeCell ref="A25:G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отчет по дому за 15 г</vt:lpstr>
      <vt:lpstr>отчет ТР</vt:lpstr>
      <vt:lpstr>расход по дому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2018-03-23T07:52:04Z</cp:lastPrinted>
  <dcterms:created xsi:type="dcterms:W3CDTF">2015-02-24T21:57:31Z</dcterms:created>
  <dcterms:modified xsi:type="dcterms:W3CDTF">2018-04-01T19:19:59Z</dcterms:modified>
</cp:coreProperties>
</file>