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25" windowWidth="18195" windowHeight="1144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РиС18" sheetId="9" r:id="rId5"/>
    <sheet name="расход РиС18" sheetId="10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H26" i="2" l="1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<sst xmlns="http://schemas.openxmlformats.org/spreadsheetml/2006/main" count="194" uniqueCount="143">
  <si>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</si>
  <si>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</si>
  <si>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</si>
  <si>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</si>
  <si>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</si>
  <si>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</si>
  <si>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</si>
  <si>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</si>
  <si>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</si>
  <si>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</si>
  <si>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</si>
  <si>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</si>
  <si>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</si>
  <si>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</si>
  <si>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</si>
  <si>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</si>
  <si>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</si>
  <si>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</si>
  <si>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</si>
  <si>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</si>
  <si>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</si>
  <si>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</si>
  <si>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</si>
  <si>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</si>
  <si>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</si>
  <si>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</si>
  <si>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</si>
  <si>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</si>
  <si>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</si>
  <si>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</si>
  <si>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</si>
  <si>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</si>
  <si>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</si>
  <si>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</si>
  <si>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</si>
  <si>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</si>
  <si>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</si>
  <si>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</si>
  <si>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</si>
  <si>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</si>
  <si>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</si>
  <si>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</si>
  <si>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</si>
  <si>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</si>
  <si>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</si>
  <si>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</si>
  <si>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</si>
  <si>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</si>
  <si>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</si>
  <si>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</si>
  <si>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</si>
  <si>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</si>
  <si>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</si>
  <si>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</si>
  <si>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</si>
  <si>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</si>
  <si>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</si>
  <si>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</si>
  <si>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</si>
  <si>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</si>
  <si>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</si>
  <si>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</si>
  <si>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</si>
  <si>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</si>
  <si>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</si>
  <si>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</si>
  <si>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</si>
  <si>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</si>
  <si>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</si>
  <si>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</si>
  <si>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</si>
  <si>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</si>
  <si>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</si>
  <si>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</si>
  <si>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</si>
  <si>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</si>
  <si>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</si>
  <si>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</si>
  <si>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</si>
  <si>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</si>
  <si>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</si>
  <si>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</si>
  <si>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</si>
  <si>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</si>
  <si>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</si>
  <si>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</si>
  <si>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</si>
  <si>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</si>
  <si>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</si>
  <si>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</si>
  <si>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</si>
  <si>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</si>
  <si>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</si>
  <si>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</si>
  <si>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</si>
  <si>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</si>
  <si>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</si>
  <si>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</si>
  <si>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</si>
  <si>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</si>
  <si>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</si>
  <si>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</si>
  <si>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</si>
  <si>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</si>
  <si>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</si>
  <si>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</si>
  <si>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</si>
  <si>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</si>
  <si>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</si>
  <si>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</si>
  <si>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</si>
  <si>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</si>
  <si>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</si>
  <si>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</si>
  <si>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</si>
  <si>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</si>
  <si>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</si>
  <si>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</si>
  <si>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</si>
  <si>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>территория</t>
  </si>
  <si>
    <t>изготовление и доставка пескопасты</t>
  </si>
  <si>
    <t>дебиторская задолженность жителей по состоянию  на 01.01.2019 г. состовляет:</t>
  </si>
  <si>
    <t>переходящее сальдо на 01.07.2018 г</t>
  </si>
  <si>
    <t>октябрь</t>
  </si>
  <si>
    <t>ЦО</t>
  </si>
  <si>
    <t>ноябрь</t>
  </si>
  <si>
    <t>сброс воздуха</t>
  </si>
  <si>
    <t>декабрь</t>
  </si>
  <si>
    <t xml:space="preserve"> Ремонт иСодержание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</si>
  <si>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</si>
  <si>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</si>
  <si>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10-й Переулок, 117-а</t>
  </si>
  <si>
    <t>подъезд 2</t>
  </si>
  <si>
    <t>ремонт карниза</t>
  </si>
  <si>
    <t>кровля</t>
  </si>
  <si>
    <t>ремонт рулонной кровли</t>
  </si>
  <si>
    <t>фасад</t>
  </si>
  <si>
    <t>установка информационной таблички</t>
  </si>
  <si>
    <t>гидравлические испытания и заполнение системы</t>
  </si>
  <si>
    <t>кв.4 ЦО</t>
  </si>
  <si>
    <t>МОП</t>
  </si>
  <si>
    <t>ремонт двери и замка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</si>
  <si>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10-й Переулок, 117-а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</si>
</sst>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10" fillId="0" borderId="0" xfId="0" applyFont="1"/>
    <xf numFmtId="0" fontId="4" fillId="0" borderId="19" xfId="0" applyFont="1" applyBorder="1"/>
    <xf numFmtId="4" fontId="0" fillId="0" borderId="1" xfId="0" applyNumberFormat="1" applyBorder="1"/>
    <xf numFmtId="4" fontId="6" fillId="0" borderId="1" xfId="0" applyNumberFormat="1" applyFont="1" applyBorder="1" applyAlignment="1">
      <alignment wrapText="1"/>
    </xf>
    <xf numFmtId="0" fontId="9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15" xfId="0" applyBorder="1" applyAlignment="1">
      <alignment horizontal="center" vertical="center" wrapText="1"/>
    </xf>
    <xf numFmtId="4" fontId="0" fillId="0" borderId="4" xfId="0" applyNumberFormat="1" applyBorder="1"/>
    <xf numFmtId="4" fontId="0" fillId="0" borderId="3" xfId="0" applyNumberFormat="1" applyBorder="1"/>
    <xf numFmtId="4" fontId="4" fillId="0" borderId="20" xfId="0" applyNumberFormat="1" applyFont="1" applyBorder="1"/>
    <xf numFmtId="0" fontId="0" fillId="0" borderId="0" xfId="0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0" fillId="0" borderId="0" xfId="0" applyNumberFormat="1" applyFont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1" fillId="0" borderId="37" xfId="0" applyFont="1" applyBorder="1"/>
    <xf numFmtId="4" fontId="0" fillId="0" borderId="30" xfId="0" applyNumberForma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4" fontId="1" fillId="0" borderId="12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ont="1" applyBorder="1" applyAlignment="1"/>
    <xf numFmtId="0" fontId="0" fillId="0" borderId="1" xfId="0" applyFont="1" applyBorder="1" applyAlignment="1"/>
    <xf numFmtId="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25" t="s">
        <v>13</v>
      </c>
      <c r="C2" s="125"/>
      <c r="D2" s="125"/>
      <c r="E2" s="125"/>
      <c r="F2" s="125"/>
    </row>
    <row r="3" spans="2:9" ht="26.25" customHeight="1" x14ac:dyDescent="0.35">
      <c r="B3" s="124" t="s">
        <v>92</v>
      </c>
      <c r="C3" s="124"/>
      <c r="D3" s="124"/>
      <c r="E3" s="124"/>
      <c r="F3" s="124"/>
      <c r="G3" s="1"/>
      <c r="H3" s="1"/>
      <c r="I3" s="1"/>
    </row>
    <row r="4" spans="2:9" ht="30" customHeight="1" thickBot="1" x14ac:dyDescent="0.25">
      <c r="B4" s="124"/>
      <c r="C4" s="124"/>
      <c r="D4" s="124"/>
      <c r="E4" s="124"/>
      <c r="F4" s="124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126"/>
      <c r="C20" s="126"/>
      <c r="D20" s="126"/>
      <c r="E20" s="126"/>
      <c r="F20" s="126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31" t="s">
        <v>118</v>
      </c>
      <c r="B2" s="131"/>
      <c r="C2" s="131"/>
      <c r="D2" s="131"/>
      <c r="E2" s="131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32" t="s">
        <v>62</v>
      </c>
      <c r="E5" s="133"/>
    </row>
    <row r="6" spans="1:5" ht="15.75" x14ac:dyDescent="0.25">
      <c r="A6" s="134" t="s">
        <v>95</v>
      </c>
      <c r="B6" s="135"/>
      <c r="C6" s="77">
        <v>44536.49</v>
      </c>
      <c r="D6" s="136"/>
      <c r="E6" s="137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27">
        <f>'расход по дому ТР 15'!H27</f>
        <v>25405.045450000001</v>
      </c>
      <c r="E7" s="128"/>
    </row>
    <row r="8" spans="1:5" ht="25.5" x14ac:dyDescent="0.2">
      <c r="A8" s="3" t="s">
        <v>68</v>
      </c>
      <c r="B8" s="2">
        <v>0</v>
      </c>
      <c r="C8" s="2">
        <v>0</v>
      </c>
      <c r="D8" s="127">
        <f>'[1]январь 16'!$BC$12*7</f>
        <v>22769.292000000001</v>
      </c>
      <c r="E8" s="128"/>
    </row>
    <row r="9" spans="1:5" ht="39" thickBot="1" x14ac:dyDescent="0.25">
      <c r="A9" s="3" t="s">
        <v>69</v>
      </c>
      <c r="B9" s="2">
        <v>0</v>
      </c>
      <c r="C9" s="2">
        <v>0</v>
      </c>
      <c r="D9" s="127">
        <f>'[1]январь 16'!$BE$12*7</f>
        <v>1962.8700000000001</v>
      </c>
      <c r="E9" s="128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29">
        <f>SUM(D7:D9)</f>
        <v>50137.207450000009</v>
      </c>
      <c r="E10" s="130"/>
    </row>
    <row r="11" spans="1:5" ht="15" x14ac:dyDescent="0.25">
      <c r="A11" s="82" t="s">
        <v>114</v>
      </c>
      <c r="B11" s="82"/>
      <c r="C11" s="82"/>
      <c r="D11" s="82"/>
      <c r="E11" s="82">
        <v>45114.73</v>
      </c>
    </row>
    <row r="12" spans="1:5" ht="15.75" customHeight="1" x14ac:dyDescent="0.25">
      <c r="A12" s="82" t="s">
        <v>115</v>
      </c>
      <c r="B12" s="82"/>
      <c r="C12" s="82"/>
      <c r="D12" s="82"/>
      <c r="E12" s="82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44" t="s">
        <v>111</v>
      </c>
      <c r="B1" s="144"/>
      <c r="C1" s="144"/>
      <c r="D1" s="144"/>
      <c r="E1" s="144"/>
      <c r="F1" s="144"/>
      <c r="G1" s="144"/>
      <c r="H1" s="144"/>
    </row>
    <row r="2" spans="1:8" ht="16.5" customHeight="1" x14ac:dyDescent="0.2">
      <c r="A2" s="145" t="s">
        <v>16</v>
      </c>
      <c r="B2" s="147" t="s">
        <v>17</v>
      </c>
      <c r="C2" s="147" t="s">
        <v>18</v>
      </c>
      <c r="D2" s="147" t="s">
        <v>19</v>
      </c>
      <c r="E2" s="147" t="s">
        <v>20</v>
      </c>
      <c r="F2" s="147" t="s">
        <v>21</v>
      </c>
      <c r="G2" s="147" t="s">
        <v>22</v>
      </c>
      <c r="H2" s="147" t="s">
        <v>23</v>
      </c>
    </row>
    <row r="3" spans="1:8" ht="29.25" customHeight="1" thickBot="1" x14ac:dyDescent="0.25">
      <c r="A3" s="146"/>
      <c r="B3" s="148"/>
      <c r="C3" s="148"/>
      <c r="D3" s="148"/>
      <c r="E3" s="148"/>
      <c r="F3" s="148"/>
      <c r="G3" s="148"/>
      <c r="H3" s="148"/>
    </row>
    <row r="4" spans="1:8" x14ac:dyDescent="0.2">
      <c r="A4" s="5">
        <v>1</v>
      </c>
      <c r="B4" s="5">
        <v>2016</v>
      </c>
      <c r="C4" s="149" t="s">
        <v>96</v>
      </c>
      <c r="D4" s="150"/>
      <c r="E4" s="151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52" t="s">
        <v>97</v>
      </c>
      <c r="D5" s="153"/>
      <c r="E5" s="154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55" t="s">
        <v>98</v>
      </c>
      <c r="D6" s="156"/>
      <c r="E6" s="157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38" t="s">
        <v>25</v>
      </c>
      <c r="B26" s="139"/>
      <c r="C26" s="139"/>
      <c r="D26" s="139"/>
      <c r="E26" s="139"/>
      <c r="F26" s="139"/>
      <c r="G26" s="140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41" t="s">
        <v>26</v>
      </c>
      <c r="B27" s="142"/>
      <c r="C27" s="142"/>
      <c r="D27" s="142"/>
      <c r="E27" s="142"/>
      <c r="F27" s="142"/>
      <c r="G27" s="143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sqref="A1:XFD1048576"/>
    </sheetView>
  </sheetViews>
  <sheetFormatPr defaultRowHeight="12.75" x14ac:dyDescent="0.2"/>
  <cols>
    <col min="1" max="1" width="37" customWidth="1"/>
    <col min="2" max="2" width="21" customWidth="1"/>
    <col min="3" max="3" width="22" customWidth="1"/>
    <col min="4" max="4" width="22.7109375" style="96" customWidth="1"/>
    <col min="5" max="5" width="9.42578125" bestFit="1" customWidth="1"/>
  </cols>
  <sheetData>
    <row r="2" spans="1:5" ht="104.25" customHeight="1" x14ac:dyDescent="0.2">
      <c r="A2" s="131" t="s">
        <v>131</v>
      </c>
      <c r="B2" s="158"/>
      <c r="C2" s="158"/>
      <c r="D2" s="158"/>
    </row>
    <row r="3" spans="1:5" ht="23.25" x14ac:dyDescent="0.35">
      <c r="A3" s="88"/>
      <c r="B3" s="88"/>
      <c r="C3" s="88"/>
      <c r="D3" s="88"/>
    </row>
    <row r="4" spans="1:5" ht="13.5" thickBot="1" x14ac:dyDescent="0.25"/>
    <row r="5" spans="1:5" ht="60" customHeight="1" x14ac:dyDescent="0.2">
      <c r="A5" s="92"/>
      <c r="B5" s="89" t="s">
        <v>60</v>
      </c>
      <c r="C5" s="89" t="s">
        <v>61</v>
      </c>
      <c r="D5" s="100" t="s">
        <v>62</v>
      </c>
    </row>
    <row r="6" spans="1:5" ht="15.75" x14ac:dyDescent="0.25">
      <c r="A6" s="101" t="s">
        <v>122</v>
      </c>
      <c r="B6" s="86"/>
      <c r="C6" s="85">
        <v>0</v>
      </c>
      <c r="D6" s="102"/>
    </row>
    <row r="7" spans="1:5" x14ac:dyDescent="0.2">
      <c r="A7" s="103" t="s">
        <v>128</v>
      </c>
      <c r="B7" s="94">
        <v>40122.9</v>
      </c>
      <c r="C7" s="94">
        <v>37356.480000000003</v>
      </c>
      <c r="D7" s="104">
        <v>72824.577040000004</v>
      </c>
    </row>
    <row r="8" spans="1:5" ht="25.5" x14ac:dyDescent="0.2">
      <c r="A8" s="59" t="s">
        <v>68</v>
      </c>
      <c r="C8" s="84"/>
      <c r="D8" s="123">
        <v>7362</v>
      </c>
    </row>
    <row r="9" spans="1:5" ht="25.5" x14ac:dyDescent="0.2">
      <c r="A9" s="59" t="s">
        <v>69</v>
      </c>
      <c r="B9" s="84"/>
      <c r="C9" s="84"/>
      <c r="D9" s="104">
        <v>2650.3199999999997</v>
      </c>
    </row>
    <row r="10" spans="1:5" ht="15.75" thickBot="1" x14ac:dyDescent="0.3">
      <c r="A10" s="83" t="s">
        <v>129</v>
      </c>
      <c r="B10" s="95">
        <v>40122.9</v>
      </c>
      <c r="C10" s="95">
        <v>37356.480000000003</v>
      </c>
      <c r="D10" s="105">
        <v>82836.897040000011</v>
      </c>
    </row>
    <row r="11" spans="1:5" ht="15" x14ac:dyDescent="0.25">
      <c r="A11" s="64"/>
      <c r="B11" s="64"/>
      <c r="C11" s="64"/>
      <c r="D11" s="97"/>
    </row>
    <row r="12" spans="1:5" ht="29.25" customHeight="1" x14ac:dyDescent="0.25">
      <c r="A12" s="159" t="s">
        <v>130</v>
      </c>
      <c r="B12" s="159"/>
      <c r="C12" s="159"/>
      <c r="D12" s="99">
        <v>-45480.417040000008</v>
      </c>
      <c r="E12" s="106"/>
    </row>
    <row r="14" spans="1:5" ht="16.5" customHeight="1" x14ac:dyDescent="0.2">
      <c r="A14" s="107" t="s">
        <v>121</v>
      </c>
      <c r="B14" s="108"/>
      <c r="C14" s="108"/>
      <c r="D14" s="109">
        <v>0</v>
      </c>
    </row>
    <row r="16" spans="1:5" x14ac:dyDescent="0.2">
      <c r="A16" s="81" t="s">
        <v>117</v>
      </c>
      <c r="B16" s="81"/>
      <c r="C16" s="81"/>
      <c r="D16" s="98"/>
    </row>
  </sheetData>
  <mergeCells count="2">
    <mergeCell ref="A2:D2"/>
    <mergeCell ref="A12:C1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topLeftCell="A2" workbookViewId="0">
      <selection activeCell="E27" sqref="E27"/>
    </sheetView>
  </sheetViews>
  <sheetFormatPr defaultRowHeight="12.75" x14ac:dyDescent="0.2"/>
  <cols>
    <col min="1" max="1" width="4.5703125" customWidth="1"/>
    <col min="4" max="4" width="27.28515625" customWidth="1"/>
    <col min="5" max="5" width="44.5703125" bestFit="1" customWidth="1"/>
    <col min="6" max="7" width="18.5703125" customWidth="1"/>
  </cols>
  <sheetData>
    <row r="1" spans="1:6" ht="93.75" customHeight="1" x14ac:dyDescent="0.2">
      <c r="A1" s="163" t="s">
        <v>142</v>
      </c>
      <c r="B1" s="163"/>
      <c r="C1" s="163"/>
      <c r="D1" s="163"/>
      <c r="E1" s="163"/>
      <c r="F1" s="163"/>
    </row>
    <row r="2" spans="1:6" ht="29.25" customHeight="1" thickBot="1" x14ac:dyDescent="0.4">
      <c r="A2" s="87"/>
      <c r="B2" s="87"/>
      <c r="C2" s="87"/>
      <c r="D2" s="87"/>
      <c r="E2" s="87"/>
      <c r="F2" s="87"/>
    </row>
    <row r="3" spans="1:6" ht="16.5" customHeight="1" x14ac:dyDescent="0.2">
      <c r="A3" s="145" t="s">
        <v>16</v>
      </c>
      <c r="B3" s="147" t="s">
        <v>17</v>
      </c>
      <c r="C3" s="147" t="s">
        <v>18</v>
      </c>
      <c r="D3" s="147" t="s">
        <v>19</v>
      </c>
      <c r="E3" s="147" t="s">
        <v>20</v>
      </c>
      <c r="F3" s="147" t="s">
        <v>23</v>
      </c>
    </row>
    <row r="4" spans="1:6" ht="29.25" customHeight="1" thickBot="1" x14ac:dyDescent="0.25">
      <c r="A4" s="146"/>
      <c r="B4" s="148"/>
      <c r="C4" s="148"/>
      <c r="D4" s="148"/>
      <c r="E4" s="148"/>
      <c r="F4" s="148"/>
    </row>
    <row r="5" spans="1:6" s="114" customFormat="1" x14ac:dyDescent="0.2">
      <c r="A5" s="119">
        <v>1</v>
      </c>
      <c r="B5" s="115">
        <v>2018</v>
      </c>
      <c r="C5" s="118" t="s">
        <v>123</v>
      </c>
      <c r="D5" s="116" t="s">
        <v>132</v>
      </c>
      <c r="E5" s="117" t="s">
        <v>133</v>
      </c>
      <c r="F5" s="93">
        <v>6320</v>
      </c>
    </row>
    <row r="6" spans="1:6" s="113" customFormat="1" x14ac:dyDescent="0.2">
      <c r="A6" s="119">
        <v>2</v>
      </c>
      <c r="B6" s="115">
        <v>2018</v>
      </c>
      <c r="C6" s="118" t="s">
        <v>123</v>
      </c>
      <c r="D6" s="116" t="s">
        <v>134</v>
      </c>
      <c r="E6" s="117" t="s">
        <v>135</v>
      </c>
      <c r="F6" s="93">
        <v>49956</v>
      </c>
    </row>
    <row r="7" spans="1:6" x14ac:dyDescent="0.2">
      <c r="A7" s="119">
        <v>3</v>
      </c>
      <c r="B7" s="115">
        <v>2018</v>
      </c>
      <c r="C7" s="118" t="s">
        <v>123</v>
      </c>
      <c r="D7" s="116" t="s">
        <v>136</v>
      </c>
      <c r="E7" s="117" t="s">
        <v>137</v>
      </c>
      <c r="F7" s="93">
        <v>415</v>
      </c>
    </row>
    <row r="8" spans="1:6" s="113" customFormat="1" x14ac:dyDescent="0.2">
      <c r="A8" s="119">
        <v>4</v>
      </c>
      <c r="B8" s="115">
        <v>2018</v>
      </c>
      <c r="C8" s="118" t="s">
        <v>123</v>
      </c>
      <c r="D8" s="116" t="s">
        <v>124</v>
      </c>
      <c r="E8" s="117" t="s">
        <v>138</v>
      </c>
      <c r="F8" s="93">
        <v>11705</v>
      </c>
    </row>
    <row r="9" spans="1:6" s="113" customFormat="1" x14ac:dyDescent="0.2">
      <c r="A9" s="119">
        <v>5</v>
      </c>
      <c r="B9" s="115">
        <v>2018</v>
      </c>
      <c r="C9" s="121" t="s">
        <v>125</v>
      </c>
      <c r="D9" s="116" t="s">
        <v>139</v>
      </c>
      <c r="E9" s="117" t="s">
        <v>126</v>
      </c>
      <c r="F9" s="93">
        <v>236</v>
      </c>
    </row>
    <row r="10" spans="1:6" s="114" customFormat="1" x14ac:dyDescent="0.2">
      <c r="A10" s="119">
        <v>6</v>
      </c>
      <c r="B10" s="120">
        <v>2018</v>
      </c>
      <c r="C10" s="122" t="s">
        <v>125</v>
      </c>
      <c r="D10" s="116" t="s">
        <v>119</v>
      </c>
      <c r="E10" s="117" t="s">
        <v>120</v>
      </c>
      <c r="F10" s="93">
        <v>1022</v>
      </c>
    </row>
    <row r="11" spans="1:6" x14ac:dyDescent="0.2">
      <c r="A11" s="119">
        <v>6</v>
      </c>
      <c r="B11" s="120">
        <v>2018</v>
      </c>
      <c r="C11" s="122" t="s">
        <v>127</v>
      </c>
      <c r="D11" s="116" t="s">
        <v>140</v>
      </c>
      <c r="E11" s="117" t="s">
        <v>141</v>
      </c>
      <c r="F11" s="93">
        <v>1165</v>
      </c>
    </row>
    <row r="12" spans="1:6" ht="13.5" thickBot="1" x14ac:dyDescent="0.25">
      <c r="A12" s="160" t="s">
        <v>25</v>
      </c>
      <c r="B12" s="161"/>
      <c r="C12" s="161"/>
      <c r="D12" s="161"/>
      <c r="E12" s="162"/>
      <c r="F12" s="93">
        <v>2005.5770400000001</v>
      </c>
    </row>
    <row r="13" spans="1:6" ht="15.75" thickBot="1" x14ac:dyDescent="0.3">
      <c r="A13" s="141" t="s">
        <v>26</v>
      </c>
      <c r="B13" s="142"/>
      <c r="C13" s="142"/>
      <c r="D13" s="142"/>
      <c r="E13" s="143"/>
      <c r="F13" s="110">
        <v>72824.577040000004</v>
      </c>
    </row>
    <row r="14" spans="1:6" ht="15" x14ac:dyDescent="0.25">
      <c r="A14" s="111"/>
      <c r="B14" s="111"/>
      <c r="C14" s="111"/>
      <c r="D14" s="111"/>
      <c r="E14" s="111"/>
      <c r="F14" s="112"/>
    </row>
    <row r="15" spans="1:6" ht="15" x14ac:dyDescent="0.25">
      <c r="A15" s="90"/>
      <c r="B15" s="90"/>
      <c r="C15" s="90"/>
      <c r="D15" s="90"/>
      <c r="E15" s="90"/>
      <c r="F15" s="91"/>
    </row>
    <row r="18" spans="1:5" ht="12.75" customHeight="1" x14ac:dyDescent="0.2">
      <c r="A18" s="81" t="s">
        <v>117</v>
      </c>
      <c r="B18" s="81"/>
      <c r="C18" s="81"/>
      <c r="D18" s="81"/>
      <c r="E18" s="81"/>
    </row>
  </sheetData>
  <mergeCells count="9">
    <mergeCell ref="A12:E12"/>
    <mergeCell ref="A13:E13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64" t="s">
        <v>88</v>
      </c>
      <c r="B3" s="164"/>
      <c r="C3" s="164"/>
      <c r="D3" s="164"/>
      <c r="E3" s="164"/>
      <c r="F3" s="164"/>
      <c r="G3" s="164"/>
    </row>
    <row r="5" spans="1:7" ht="15.75" x14ac:dyDescent="0.25">
      <c r="A5" s="165" t="s">
        <v>90</v>
      </c>
      <c r="B5" s="165"/>
      <c r="C5" s="165"/>
      <c r="D5" s="165"/>
      <c r="E5" s="165"/>
      <c r="F5" s="165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66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67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67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67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67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68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65" t="s">
        <v>89</v>
      </c>
      <c r="B16" s="165"/>
      <c r="C16" s="165"/>
      <c r="D16" s="165"/>
      <c r="E16" s="165"/>
      <c r="F16" s="165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65" t="s">
        <v>90</v>
      </c>
      <c r="B20" s="165"/>
      <c r="C20" s="165"/>
      <c r="D20" s="165"/>
      <c r="E20" s="165"/>
      <c r="F20" s="165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65" t="s">
        <v>89</v>
      </c>
      <c r="B24" s="165"/>
      <c r="C24" s="165"/>
      <c r="D24" s="165"/>
      <c r="E24" s="165"/>
      <c r="F24" s="165"/>
      <c r="G24" s="33">
        <f>G20+C22-D22</f>
        <v>3762.5099999999998</v>
      </c>
    </row>
    <row r="27" spans="1:7" x14ac:dyDescent="0.2">
      <c r="A27" s="126" t="s">
        <v>86</v>
      </c>
      <c r="B27" s="126"/>
      <c r="C27" s="126"/>
      <c r="D27" s="126"/>
      <c r="E27" s="12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70" t="s">
        <v>73</v>
      </c>
      <c r="B2" s="170"/>
      <c r="C2" s="170"/>
      <c r="D2" s="170"/>
      <c r="E2" s="170"/>
      <c r="F2" s="170"/>
      <c r="G2" s="170"/>
      <c r="H2" s="170"/>
    </row>
    <row r="3" spans="1:8" ht="17.25" x14ac:dyDescent="0.3">
      <c r="A3" s="170" t="s">
        <v>83</v>
      </c>
      <c r="B3" s="170"/>
      <c r="C3" s="170"/>
      <c r="D3" s="170"/>
      <c r="E3" s="170"/>
      <c r="F3" s="170"/>
      <c r="G3" s="170"/>
      <c r="H3" s="170"/>
    </row>
    <row r="4" spans="1:8" ht="17.25" x14ac:dyDescent="0.3">
      <c r="A4" s="170" t="s">
        <v>91</v>
      </c>
      <c r="B4" s="170"/>
      <c r="C4" s="170"/>
      <c r="D4" s="170"/>
      <c r="E4" s="170"/>
      <c r="F4" s="170"/>
      <c r="G4" s="170"/>
      <c r="H4" s="170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71" t="s">
        <v>77</v>
      </c>
      <c r="C16" s="172"/>
      <c r="D16" s="172"/>
      <c r="E16" s="172"/>
      <c r="F16" s="172"/>
      <c r="G16" s="173"/>
      <c r="H16" s="51">
        <f>'выборка 15'!AK15+'выборка 15'!AL15</f>
        <v>381.66555</v>
      </c>
    </row>
    <row r="17" spans="1:8" ht="15.75" thickBot="1" x14ac:dyDescent="0.3">
      <c r="A17" s="141" t="s">
        <v>78</v>
      </c>
      <c r="B17" s="142"/>
      <c r="C17" s="142"/>
      <c r="D17" s="52"/>
      <c r="E17" s="52"/>
      <c r="F17" s="52"/>
      <c r="G17" s="52"/>
      <c r="H17" s="53">
        <f>SUM(H7:H16)</f>
        <v>381.66555</v>
      </c>
    </row>
    <row r="18" spans="1:8" x14ac:dyDescent="0.2">
      <c r="A18" s="174"/>
      <c r="B18" s="174"/>
      <c r="C18" s="174"/>
      <c r="D18" s="174"/>
      <c r="E18" s="174"/>
      <c r="F18" s="174"/>
      <c r="G18" s="174"/>
      <c r="H18" s="174"/>
    </row>
    <row r="22" spans="1:8" ht="15" x14ac:dyDescent="0.25">
      <c r="A22" s="169" t="s">
        <v>87</v>
      </c>
      <c r="B22" s="169"/>
      <c r="C22" s="169"/>
      <c r="D22" s="169"/>
      <c r="E22" s="169"/>
      <c r="F22" s="169"/>
      <c r="G22" s="169"/>
      <c r="H22" s="169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РиС18</vt:lpstr>
      <vt:lpstr>расход РиС18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2019-03-11T12:12:19Z</cp:lastPrinted>
  <dcterms:created xsi:type="dcterms:W3CDTF">2015-02-24T21:57:31Z</dcterms:created>
  <dcterms:modified xsi:type="dcterms:W3CDTF">2019-03-11T12:13:08Z</dcterms:modified>
</cp:coreProperties>
</file>