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5"/>
  </bookViews>
  <sheets>
    <sheet name="выборка 15" sheetId="3" state="hidden" r:id="rId1"/>
    <sheet name="общий отчет по дому за 15 г" sheetId="1" state="hidden" r:id="rId2"/>
    <sheet name="отчет ТР" sheetId="7" r:id="rId3"/>
    <sheet name="расход по дому ТР" sheetId="8" r:id="rId4"/>
    <sheet name="отчет РиС18" sheetId="9" r:id="rId5"/>
    <sheet name="расход РиС18" sheetId="10" r:id="rId6"/>
  </sheets>
  <calcPr calcId="145621" refMode="R1C1"/>
</workbook>
</file>

<file path=xl/calcChain.xml><?xml version="1.0" encoding="utf-8"?>
<calcChain xmlns="http://schemas.openxmlformats.org/spreadsheetml/2006/main">
  <c r="Y15" i="3" l="1"/>
  <c r="C13" i="1" s="1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L15" i="3" l="1"/>
  <c r="AK15" i="3"/>
  <c r="G15" i="3"/>
  <c r="D15" i="3"/>
  <c r="E6" i="1" l="1"/>
  <c r="AH15" i="3" l="1"/>
  <c r="AE15" i="3"/>
  <c r="AJ15" i="3"/>
  <c r="AG15" i="3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7" i="1" l="1"/>
  <c r="D6" i="1"/>
  <c r="D8" i="1"/>
  <c r="F7" i="1"/>
  <c r="C8" i="1"/>
  <c r="N15" i="3"/>
  <c r="F6" i="1" l="1"/>
  <c r="F8" i="1"/>
</calcChain>
</file>

<file path=xl/sharedStrings.xml><?xml version="1.0" encoding="utf-8"?>
<sst xmlns="http://schemas.openxmlformats.org/spreadsheetml/2006/main" count="143" uniqueCount="108">
  <si>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</si>
  <si>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</si>
  <si>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</si>
  <si>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</si>
  <si>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</si>
  <si>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</si>
  <si>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</si>
  <si>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</si>
  <si>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</si>
  <si>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</si>
  <si>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</si>
  <si>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</si>
  <si>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</si>
  <si>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</si>
  <si>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</si>
  <si>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</si>
  <si>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</si>
  <si>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вид работ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</si>
  <si>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</si>
  <si>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</si>
  <si>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</si>
  <si>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</si>
  <si>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</si>
  <si>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</si>
  <si>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</si>
  <si>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</si>
  <si>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</si>
  <si>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</si>
  <si>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</si>
  <si>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</si>
  <si>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</si>
  <si>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</si>
  <si>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</si>
  <si>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</si>
  <si>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</si>
  <si>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</si>
  <si>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</si>
  <si>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</si>
  <si>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</si>
  <si>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</si>
  <si>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</si>
  <si>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</si>
  <si>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</si>
  <si>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</si>
  <si>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</si>
  <si>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</si>
  <si>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</si>
  <si>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</si>
  <si>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</si>
  <si>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</si>
  <si>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</si>
  <si>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</si>
  <si>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</si>
  <si>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</si>
  <si>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</si>
  <si>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</si>
  <si>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</si>
  <si>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</si>
  <si>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</si>
  <si>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</si>
  <si>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</si>
  <si>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</si>
  <si>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</si>
  <si>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Бабушкина, 47</t>
  </si>
  <si>
    <t>в доме по адресу ул.Бабушкина, 47</t>
  </si>
  <si>
    <t>остаток на данный пери од</t>
  </si>
  <si>
    <t>задолженность по данной статье</t>
  </si>
  <si>
    <t>Генеральный директор ООО У0 "ТаганСервис"____________________________________________Брехов Ю.А.</t>
  </si>
  <si>
    <t>в доме по  адресу Бабушкина, 47  за период с 01.06.2015 по 31.07.2015гг.</t>
  </si>
  <si>
    <t>Информация о выполненных работах  по статье "Ремонт и Содержание жилья"</t>
  </si>
  <si>
    <t>Генеральный директор ООО У0 "ТаганСервис"____________________________________________</t>
  </si>
  <si>
    <t>покос травы</t>
  </si>
  <si>
    <t xml:space="preserve"> Ремонт жилья</t>
  </si>
  <si>
    <t>Информация о выполненных работах  по статье "Ремонт жилья"</t>
  </si>
  <si>
    <t>январь</t>
  </si>
  <si>
    <t>подъезд 2</t>
  </si>
  <si>
    <t>Информация о собранных и израсходованных денежных средствах по статье "Ремонт  Жилья" за период с 01.01.2018 г по 30.06.2018 г по адресу Бабушкина, 47</t>
  </si>
  <si>
    <t>переходящее сальдо на 01.01.18 г</t>
  </si>
  <si>
    <t>ремонт подъезда</t>
  </si>
  <si>
    <t>дебиторская задолженность жителей по состоянию на 01.07.2018 г составляет</t>
  </si>
  <si>
    <t>за период с 01.01.2018 по 30.06.2018 гг.</t>
  </si>
  <si>
    <t>Остаток денежных средств дома по статье "Ремонт жилья" на 30.06.2018 г</t>
  </si>
  <si>
    <t>начислено, руб.</t>
  </si>
  <si>
    <t>оплачено, руб</t>
  </si>
  <si>
    <t>выполнено работ на сумму, руб</t>
  </si>
  <si>
    <t>территория</t>
  </si>
  <si>
    <t>ЦО</t>
  </si>
  <si>
    <t>сброс воздуха</t>
  </si>
  <si>
    <t>переходящее сальдо на 01.07.18 г</t>
  </si>
  <si>
    <t>Ремонт и Содержание жилья</t>
  </si>
  <si>
    <t>август</t>
  </si>
  <si>
    <t>Информация о собранных и израсходованных денежных средствах по статье "Ремонт и Содержание Жилья" за период с 01.07.2018 г по 31.12.2018 г по адресу Бабушкина, 47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</si>
  <si>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</si>
  <si>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на 01.01.2019 г составляет</t>
  </si>
  <si>
    <t>за период с 01.07.2018 по 31.12.2018 гг.</t>
  </si>
  <si>
    <t>декабрь</t>
  </si>
  <si>
    <t>ввод ХВС</t>
  </si>
  <si>
    <t>смена труб ф32мм</t>
  </si>
  <si>
    <t>октябрь</t>
  </si>
  <si>
    <t>заполнение системы</t>
  </si>
  <si>
    <t>ноябрь</t>
  </si>
  <si>
    <t>кв.4 ЦО</t>
  </si>
  <si>
    <t>кв.11-15 ЦО</t>
  </si>
  <si>
    <t>кв.4-8 ЦО</t>
  </si>
  <si>
    <t xml:space="preserve">ноябрь </t>
  </si>
  <si>
    <t>кв. 4-8 ЦО</t>
  </si>
  <si>
    <t>установка кранов</t>
  </si>
  <si>
    <t>кв. 11-15 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</si>
</sst>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0" fillId="2" borderId="3" xfId="0" applyFill="1" applyBorder="1"/>
    <xf numFmtId="0" fontId="0" fillId="2" borderId="10" xfId="0" applyFill="1" applyBorder="1"/>
    <xf numFmtId="2" fontId="0" fillId="2" borderId="21" xfId="0" applyNumberFormat="1" applyFill="1" applyBorder="1"/>
    <xf numFmtId="2" fontId="0" fillId="2" borderId="11" xfId="0" applyNumberFormat="1" applyFill="1" applyBorder="1"/>
    <xf numFmtId="2" fontId="0" fillId="0" borderId="1" xfId="0" applyNumberFormat="1" applyBorder="1"/>
    <xf numFmtId="0" fontId="4" fillId="0" borderId="19" xfId="0" applyFont="1" applyBorder="1"/>
    <xf numFmtId="2" fontId="0" fillId="0" borderId="0" xfId="0" applyNumberFormat="1"/>
    <xf numFmtId="0" fontId="0" fillId="0" borderId="25" xfId="0" applyNumberFormat="1" applyBorder="1" applyAlignment="1">
      <alignment horizontal="center" vertical="center"/>
    </xf>
    <xf numFmtId="164" fontId="4" fillId="0" borderId="9" xfId="0" applyNumberFormat="1" applyFont="1" applyBorder="1" applyAlignment="1"/>
    <xf numFmtId="2" fontId="0" fillId="2" borderId="3" xfId="0" applyNumberFormat="1" applyFill="1" applyBorder="1"/>
    <xf numFmtId="0" fontId="1" fillId="0" borderId="28" xfId="0" applyFont="1" applyBorder="1" applyAlignment="1">
      <alignment wrapText="1"/>
    </xf>
    <xf numFmtId="0" fontId="0" fillId="0" borderId="29" xfId="0" applyBorder="1"/>
    <xf numFmtId="0" fontId="1" fillId="0" borderId="3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0" borderId="24" xfId="0" applyBorder="1"/>
    <xf numFmtId="0" fontId="1" fillId="0" borderId="33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2" fontId="0" fillId="0" borderId="30" xfId="0" applyNumberFormat="1" applyBorder="1"/>
    <xf numFmtId="2" fontId="0" fillId="0" borderId="32" xfId="0" applyNumberFormat="1" applyBorder="1"/>
    <xf numFmtId="2" fontId="0" fillId="0" borderId="24" xfId="0" applyNumberFormat="1" applyBorder="1"/>
    <xf numFmtId="0" fontId="0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1" fillId="0" borderId="0" xfId="0" applyFont="1" applyFill="1" applyBorder="1" applyAlignment="1"/>
    <xf numFmtId="0" fontId="8" fillId="0" borderId="0" xfId="0" applyFont="1"/>
    <xf numFmtId="2" fontId="8" fillId="0" borderId="0" xfId="0" applyNumberFormat="1" applyFont="1"/>
    <xf numFmtId="0" fontId="4" fillId="0" borderId="0" xfId="0" applyFont="1" applyAlignment="1"/>
    <xf numFmtId="0" fontId="9" fillId="0" borderId="0" xfId="0" applyFont="1"/>
    <xf numFmtId="4" fontId="5" fillId="0" borderId="1" xfId="0" applyNumberFormat="1" applyFont="1" applyBorder="1" applyAlignment="1">
      <alignment wrapText="1"/>
    </xf>
    <xf numFmtId="4" fontId="4" fillId="0" borderId="10" xfId="0" applyNumberFormat="1" applyFont="1" applyBorder="1"/>
    <xf numFmtId="4" fontId="4" fillId="0" borderId="0" xfId="0" applyNumberFormat="1" applyFont="1"/>
    <xf numFmtId="4" fontId="8" fillId="0" borderId="0" xfId="0" applyNumberFormat="1" applyFont="1"/>
    <xf numFmtId="0" fontId="5" fillId="0" borderId="14" xfId="0" applyFont="1" applyBorder="1" applyAlignment="1">
      <alignment horizontal="center" vertical="center" wrapText="1"/>
    </xf>
    <xf numFmtId="0" fontId="1" fillId="0" borderId="38" xfId="0" applyFont="1" applyBorder="1"/>
    <xf numFmtId="4" fontId="0" fillId="0" borderId="39" xfId="0" applyNumberFormat="1" applyBorder="1"/>
    <xf numFmtId="4" fontId="4" fillId="0" borderId="1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0" borderId="42" xfId="0" applyNumberFormat="1" applyFont="1" applyBorder="1" applyAlignment="1"/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33" xfId="0" applyNumberFormat="1" applyBorder="1" applyAlignment="1">
      <alignment horizontal="center" vertical="center"/>
    </xf>
    <xf numFmtId="4" fontId="0" fillId="0" borderId="24" xfId="0" applyNumberFormat="1" applyFont="1" applyBorder="1" applyAlignment="1">
      <alignment horizontal="right" vertical="center" wrapText="1"/>
    </xf>
    <xf numFmtId="4" fontId="0" fillId="0" borderId="18" xfId="0" applyNumberFormat="1" applyBorder="1" applyAlignment="1">
      <alignment horizontal="right" vertical="center"/>
    </xf>
    <xf numFmtId="4" fontId="4" fillId="0" borderId="43" xfId="0" applyNumberFormat="1" applyFont="1" applyBorder="1" applyAlignment="1">
      <alignment horizontal="right"/>
    </xf>
    <xf numFmtId="4" fontId="0" fillId="0" borderId="0" xfId="0" applyNumberFormat="1"/>
    <xf numFmtId="0" fontId="4" fillId="0" borderId="1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0" fillId="0" borderId="26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0" xfId="0"/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7" fillId="0" borderId="3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4" fontId="0" fillId="0" borderId="2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" fontId="4" fillId="0" borderId="11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4" fontId="0" fillId="0" borderId="6" xfId="0" applyNumberFormat="1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0" fontId="8" fillId="0" borderId="17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6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4" fontId="0" fillId="0" borderId="5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5" xfId="0" applyFont="1" applyBorder="1" applyAlignment="1">
      <alignment horizontal="left"/>
    </xf>
    <xf numFmtId="0" fontId="5" fillId="0" borderId="23" xfId="0" applyFont="1" applyBorder="1" applyAlignment="1">
      <alignment horizontal="center" wrapText="1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Q1" workbookViewId="0">
      <selection activeCell="AF18" sqref="AF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2" t="s">
        <v>19</v>
      </c>
      <c r="B2" s="13" t="s">
        <v>20</v>
      </c>
      <c r="C2" s="13" t="s">
        <v>21</v>
      </c>
      <c r="D2" s="13" t="s">
        <v>23</v>
      </c>
      <c r="E2" s="16" t="s">
        <v>30</v>
      </c>
      <c r="F2" s="13" t="s">
        <v>22</v>
      </c>
      <c r="G2" s="13" t="s">
        <v>24</v>
      </c>
      <c r="H2" s="16" t="s">
        <v>31</v>
      </c>
      <c r="I2" s="13" t="s">
        <v>25</v>
      </c>
      <c r="J2" s="13" t="s">
        <v>26</v>
      </c>
      <c r="K2" s="13" t="s">
        <v>48</v>
      </c>
      <c r="L2" s="13" t="s">
        <v>27</v>
      </c>
      <c r="M2" s="16" t="s">
        <v>28</v>
      </c>
      <c r="N2" s="16" t="s">
        <v>29</v>
      </c>
      <c r="O2" s="14" t="s">
        <v>32</v>
      </c>
      <c r="P2" s="14" t="s">
        <v>33</v>
      </c>
      <c r="Q2" s="14" t="s">
        <v>34</v>
      </c>
      <c r="R2" s="14" t="s">
        <v>35</v>
      </c>
      <c r="S2" s="14" t="s">
        <v>36</v>
      </c>
      <c r="T2" s="14" t="s">
        <v>37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5" t="s">
        <v>47</v>
      </c>
      <c r="AE2" s="13" t="s">
        <v>50</v>
      </c>
      <c r="AF2" s="13" t="s">
        <v>23</v>
      </c>
      <c r="AG2" s="16" t="s">
        <v>30</v>
      </c>
      <c r="AH2" s="13" t="s">
        <v>51</v>
      </c>
      <c r="AI2" s="13" t="s">
        <v>24</v>
      </c>
      <c r="AJ2" s="16" t="s">
        <v>31</v>
      </c>
      <c r="AK2" s="16" t="s">
        <v>62</v>
      </c>
      <c r="AL2" s="16" t="s">
        <v>29</v>
      </c>
    </row>
    <row r="3" spans="1:38" x14ac:dyDescent="0.2">
      <c r="A3" s="11" t="s">
        <v>63</v>
      </c>
      <c r="B3" s="4">
        <v>730.6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17">
        <f>AE3+AF3</f>
        <v>0</v>
      </c>
      <c r="AH3" s="4">
        <v>0</v>
      </c>
      <c r="AI3" s="4">
        <v>0</v>
      </c>
      <c r="AJ3" s="17">
        <f>AH3+AI3</f>
        <v>0</v>
      </c>
      <c r="AK3" s="26">
        <f>AB3*1.5%</f>
        <v>0</v>
      </c>
      <c r="AL3" s="19">
        <f>AJ3*1.5%</f>
        <v>0</v>
      </c>
    </row>
    <row r="4" spans="1:38" x14ac:dyDescent="0.2">
      <c r="A4" s="11" t="s">
        <v>63</v>
      </c>
      <c r="B4" s="4">
        <v>730.6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7">
        <f t="shared" ref="M4:M14" si="2">(I4+J4+L4)*1.5%</f>
        <v>0</v>
      </c>
      <c r="N4" s="19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17">
        <f t="shared" ref="AG4:AG14" si="4">AE4+AF4</f>
        <v>0</v>
      </c>
      <c r="AH4" s="4">
        <v>0</v>
      </c>
      <c r="AI4" s="4">
        <v>0</v>
      </c>
      <c r="AJ4" s="17">
        <f t="shared" ref="AJ4:AJ14" si="5">AH4+AI4</f>
        <v>0</v>
      </c>
      <c r="AK4" s="26">
        <f t="shared" ref="AK4:AK14" si="6">AB4*1.5%</f>
        <v>0</v>
      </c>
      <c r="AL4" s="19">
        <f t="shared" ref="AL4:AL14" si="7">AJ4*1.5%</f>
        <v>0</v>
      </c>
    </row>
    <row r="5" spans="1:38" x14ac:dyDescent="0.2">
      <c r="A5" s="11" t="s">
        <v>63</v>
      </c>
      <c r="B5" s="4">
        <v>730.6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7">
        <f t="shared" si="2"/>
        <v>0</v>
      </c>
      <c r="N5" s="19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17">
        <f t="shared" si="4"/>
        <v>0</v>
      </c>
      <c r="AH5" s="4">
        <v>0</v>
      </c>
      <c r="AI5" s="4">
        <v>0</v>
      </c>
      <c r="AJ5" s="17">
        <f t="shared" si="5"/>
        <v>0</v>
      </c>
      <c r="AK5" s="26">
        <f t="shared" si="6"/>
        <v>0</v>
      </c>
      <c r="AL5" s="19">
        <f t="shared" si="7"/>
        <v>0</v>
      </c>
    </row>
    <row r="6" spans="1:38" x14ac:dyDescent="0.2">
      <c r="A6" s="11" t="s">
        <v>63</v>
      </c>
      <c r="B6" s="4">
        <v>730.6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7">
        <f t="shared" si="2"/>
        <v>0</v>
      </c>
      <c r="N6" s="19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17">
        <f t="shared" si="4"/>
        <v>0</v>
      </c>
      <c r="AH6" s="4">
        <v>0</v>
      </c>
      <c r="AI6" s="4">
        <v>0</v>
      </c>
      <c r="AJ6" s="17">
        <f t="shared" si="5"/>
        <v>0</v>
      </c>
      <c r="AK6" s="26">
        <f t="shared" si="6"/>
        <v>0</v>
      </c>
      <c r="AL6" s="19">
        <f t="shared" si="7"/>
        <v>0</v>
      </c>
    </row>
    <row r="7" spans="1:38" x14ac:dyDescent="0.2">
      <c r="A7" s="11" t="s">
        <v>63</v>
      </c>
      <c r="B7" s="4">
        <v>730.6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7">
        <f t="shared" si="2"/>
        <v>0</v>
      </c>
      <c r="N7" s="19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17">
        <f t="shared" si="4"/>
        <v>0</v>
      </c>
      <c r="AH7" s="4">
        <v>0</v>
      </c>
      <c r="AI7" s="4">
        <v>0</v>
      </c>
      <c r="AJ7" s="17">
        <f t="shared" si="5"/>
        <v>0</v>
      </c>
      <c r="AK7" s="26">
        <f t="shared" si="6"/>
        <v>0</v>
      </c>
      <c r="AL7" s="19">
        <f t="shared" si="7"/>
        <v>0</v>
      </c>
    </row>
    <row r="8" spans="1:38" x14ac:dyDescent="0.2">
      <c r="A8" s="11" t="s">
        <v>63</v>
      </c>
      <c r="B8" s="4">
        <v>730.6</v>
      </c>
      <c r="C8" s="2">
        <v>2958.97</v>
      </c>
      <c r="D8" s="2">
        <v>0</v>
      </c>
      <c r="E8" s="17">
        <f t="shared" si="0"/>
        <v>2958.97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2">
        <v>409.15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1315.08</v>
      </c>
      <c r="Z8" s="2">
        <v>0</v>
      </c>
      <c r="AA8" s="2">
        <v>219.18</v>
      </c>
      <c r="AB8" s="2">
        <v>0</v>
      </c>
      <c r="AC8" s="2">
        <v>1505.05</v>
      </c>
      <c r="AD8" s="2">
        <v>0</v>
      </c>
      <c r="AE8" s="2">
        <v>3397.33</v>
      </c>
      <c r="AF8" s="2">
        <v>0</v>
      </c>
      <c r="AG8" s="17">
        <f t="shared" si="4"/>
        <v>3397.33</v>
      </c>
      <c r="AH8" s="2">
        <v>0</v>
      </c>
      <c r="AI8" s="2">
        <v>0</v>
      </c>
      <c r="AJ8" s="17">
        <f t="shared" si="5"/>
        <v>0</v>
      </c>
      <c r="AK8" s="26">
        <f t="shared" si="6"/>
        <v>0</v>
      </c>
      <c r="AL8" s="19">
        <f t="shared" si="7"/>
        <v>0</v>
      </c>
    </row>
    <row r="9" spans="1:38" x14ac:dyDescent="0.2">
      <c r="A9" s="11" t="s">
        <v>63</v>
      </c>
      <c r="B9" s="4">
        <v>730.6</v>
      </c>
      <c r="C9" s="2">
        <v>0</v>
      </c>
      <c r="D9" s="2">
        <v>0</v>
      </c>
      <c r="E9" s="17">
        <f t="shared" si="0"/>
        <v>0</v>
      </c>
      <c r="F9" s="2">
        <v>2515.31</v>
      </c>
      <c r="G9" s="2">
        <v>0</v>
      </c>
      <c r="H9" s="17">
        <f t="shared" si="1"/>
        <v>2515.31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37.729649999999999</v>
      </c>
      <c r="O9" s="2">
        <v>438.36</v>
      </c>
      <c r="P9" s="2">
        <v>347.81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1373.54</v>
      </c>
      <c r="Z9" s="2">
        <v>1117.9000000000001</v>
      </c>
      <c r="AA9" s="2">
        <v>255.75</v>
      </c>
      <c r="AB9" s="2">
        <v>186.32</v>
      </c>
      <c r="AC9" s="2">
        <v>1592.72</v>
      </c>
      <c r="AD9" s="2">
        <v>1279.3900000000001</v>
      </c>
      <c r="AE9" s="2">
        <v>6597.35</v>
      </c>
      <c r="AF9" s="2">
        <v>0</v>
      </c>
      <c r="AG9" s="17">
        <f t="shared" si="4"/>
        <v>6597.35</v>
      </c>
      <c r="AH9" s="2">
        <v>2887.95</v>
      </c>
      <c r="AI9" s="2">
        <v>0</v>
      </c>
      <c r="AJ9" s="17">
        <f t="shared" si="5"/>
        <v>2887.95</v>
      </c>
      <c r="AK9" s="26">
        <f t="shared" si="6"/>
        <v>2.7948</v>
      </c>
      <c r="AL9" s="19">
        <f t="shared" si="7"/>
        <v>43.319249999999997</v>
      </c>
    </row>
    <row r="10" spans="1:38" x14ac:dyDescent="0.2">
      <c r="A10" s="11" t="s">
        <v>63</v>
      </c>
      <c r="B10" s="4">
        <v>730.6</v>
      </c>
      <c r="C10" s="2">
        <v>0</v>
      </c>
      <c r="D10" s="2">
        <v>0</v>
      </c>
      <c r="E10" s="17">
        <f t="shared" si="0"/>
        <v>0</v>
      </c>
      <c r="F10" s="2">
        <v>4.2300000000000004</v>
      </c>
      <c r="G10" s="2">
        <v>0</v>
      </c>
      <c r="H10" s="17">
        <f t="shared" si="1"/>
        <v>4.2300000000000004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6.3450000000000006E-2</v>
      </c>
      <c r="O10" s="2">
        <v>438.36</v>
      </c>
      <c r="P10" s="2">
        <v>424.42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1373.54</v>
      </c>
      <c r="Z10" s="2">
        <v>1388.45</v>
      </c>
      <c r="AA10" s="2">
        <v>255.75</v>
      </c>
      <c r="AB10" s="2">
        <v>247.59</v>
      </c>
      <c r="AC10" s="2">
        <v>1592.72</v>
      </c>
      <c r="AD10" s="2">
        <v>1542.12</v>
      </c>
      <c r="AE10" s="2">
        <v>6597.35</v>
      </c>
      <c r="AF10" s="2">
        <v>0</v>
      </c>
      <c r="AG10" s="17">
        <f t="shared" si="4"/>
        <v>6597.35</v>
      </c>
      <c r="AH10" s="2">
        <v>6383.66</v>
      </c>
      <c r="AI10" s="2"/>
      <c r="AJ10" s="17">
        <f t="shared" si="5"/>
        <v>6383.66</v>
      </c>
      <c r="AK10" s="26">
        <f t="shared" si="6"/>
        <v>3.7138499999999999</v>
      </c>
      <c r="AL10" s="19">
        <f t="shared" si="7"/>
        <v>95.754899999999992</v>
      </c>
    </row>
    <row r="11" spans="1:38" x14ac:dyDescent="0.2">
      <c r="A11" s="11" t="s">
        <v>63</v>
      </c>
      <c r="B11" s="4">
        <v>730.6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26">
        <f t="shared" si="6"/>
        <v>0</v>
      </c>
      <c r="AL11" s="19">
        <f t="shared" si="7"/>
        <v>0</v>
      </c>
    </row>
    <row r="12" spans="1:38" x14ac:dyDescent="0.2">
      <c r="A12" s="11" t="s">
        <v>63</v>
      </c>
      <c r="B12" s="4">
        <v>730.6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26">
        <f t="shared" si="6"/>
        <v>0</v>
      </c>
      <c r="AL12" s="19">
        <f t="shared" si="7"/>
        <v>0</v>
      </c>
    </row>
    <row r="13" spans="1:38" x14ac:dyDescent="0.2">
      <c r="A13" s="11" t="s">
        <v>63</v>
      </c>
      <c r="B13" s="4">
        <v>730.6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26">
        <f t="shared" si="6"/>
        <v>0</v>
      </c>
      <c r="AL13" s="19">
        <f t="shared" si="7"/>
        <v>0</v>
      </c>
    </row>
    <row r="14" spans="1:38" ht="13.5" thickBot="1" x14ac:dyDescent="0.25">
      <c r="A14" s="11" t="s">
        <v>63</v>
      </c>
      <c r="B14" s="4">
        <v>730.6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7">
        <f t="shared" si="4"/>
        <v>0</v>
      </c>
      <c r="AH14" s="7"/>
      <c r="AI14" s="7"/>
      <c r="AJ14" s="17">
        <f t="shared" si="5"/>
        <v>0</v>
      </c>
      <c r="AK14" s="26">
        <f t="shared" si="6"/>
        <v>0</v>
      </c>
      <c r="AL14" s="19">
        <f t="shared" si="7"/>
        <v>0</v>
      </c>
    </row>
    <row r="15" spans="1:38" ht="13.5" thickBot="1" x14ac:dyDescent="0.25">
      <c r="A15" s="9" t="s">
        <v>18</v>
      </c>
      <c r="B15" s="8">
        <v>0</v>
      </c>
      <c r="C15" s="8">
        <f t="shared" ref="C15:G15" si="8">SUM(C3:C14)</f>
        <v>2958.97</v>
      </c>
      <c r="D15" s="8">
        <f t="shared" si="8"/>
        <v>0</v>
      </c>
      <c r="E15" s="18">
        <f t="shared" si="8"/>
        <v>2958.97</v>
      </c>
      <c r="F15" s="8">
        <f t="shared" si="8"/>
        <v>2519.54</v>
      </c>
      <c r="G15" s="8">
        <f t="shared" si="8"/>
        <v>0</v>
      </c>
      <c r="H15" s="18">
        <f t="shared" ref="H15:AE15" si="9">SUM(H3:H14)</f>
        <v>2519.54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 t="shared" si="9"/>
        <v>0</v>
      </c>
      <c r="N15" s="20">
        <f t="shared" si="9"/>
        <v>37.793100000000003</v>
      </c>
      <c r="O15" s="9">
        <f t="shared" si="9"/>
        <v>1285.8699999999999</v>
      </c>
      <c r="P15" s="8">
        <f t="shared" si="9"/>
        <v>772.23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0</v>
      </c>
      <c r="V15" s="8">
        <f t="shared" si="9"/>
        <v>0</v>
      </c>
      <c r="W15" s="8">
        <f t="shared" si="9"/>
        <v>0</v>
      </c>
      <c r="X15" s="8">
        <f t="shared" si="9"/>
        <v>0</v>
      </c>
      <c r="Y15" s="8">
        <f t="shared" si="9"/>
        <v>4062.16</v>
      </c>
      <c r="Z15" s="8">
        <f t="shared" si="9"/>
        <v>2506.3500000000004</v>
      </c>
      <c r="AA15" s="8">
        <f t="shared" si="9"/>
        <v>730.68000000000006</v>
      </c>
      <c r="AB15" s="8">
        <f t="shared" si="9"/>
        <v>433.90999999999997</v>
      </c>
      <c r="AC15" s="8">
        <f t="shared" si="9"/>
        <v>4690.49</v>
      </c>
      <c r="AD15" s="10">
        <f t="shared" si="9"/>
        <v>2821.51</v>
      </c>
      <c r="AE15" s="8">
        <f t="shared" si="9"/>
        <v>16592.03</v>
      </c>
      <c r="AF15" s="8"/>
      <c r="AG15" s="18">
        <f>SUM(AG3:AG14)</f>
        <v>16592.03</v>
      </c>
      <c r="AH15" s="8">
        <f>SUM(AH3:AH14)</f>
        <v>9271.61</v>
      </c>
      <c r="AI15" s="8"/>
      <c r="AJ15" s="18">
        <f>SUM(AJ3:AJ14)</f>
        <v>9271.61</v>
      </c>
      <c r="AK15" s="18">
        <f t="shared" ref="AK15" si="10">SUM(AK3:AK14)</f>
        <v>6.5086499999999994</v>
      </c>
      <c r="AL15" s="20">
        <f t="shared" ref="AL15" si="11">SUM(AL3:AL14)</f>
        <v>139.07414999999997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4" t="s">
        <v>13</v>
      </c>
      <c r="C2" s="84"/>
      <c r="D2" s="84"/>
      <c r="E2" s="84"/>
      <c r="F2" s="84"/>
    </row>
    <row r="3" spans="2:9" ht="26.25" customHeight="1" x14ac:dyDescent="0.35">
      <c r="B3" s="83" t="s">
        <v>68</v>
      </c>
      <c r="C3" s="83"/>
      <c r="D3" s="83"/>
      <c r="E3" s="83"/>
      <c r="F3" s="83"/>
      <c r="G3" s="1"/>
      <c r="H3" s="1"/>
      <c r="I3" s="1"/>
    </row>
    <row r="4" spans="2:9" ht="30" customHeight="1" thickBot="1" x14ac:dyDescent="0.25">
      <c r="B4" s="83"/>
      <c r="C4" s="83"/>
      <c r="D4" s="83"/>
      <c r="E4" s="83"/>
      <c r="F4" s="83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66</v>
      </c>
      <c r="F5" s="6" t="s">
        <v>65</v>
      </c>
    </row>
    <row r="6" spans="2:9" x14ac:dyDescent="0.2">
      <c r="B6" s="27" t="s">
        <v>1</v>
      </c>
      <c r="C6" s="28" t="e">
        <f>#REF!</f>
        <v>#REF!</v>
      </c>
      <c r="D6" s="28" t="e">
        <f>#REF!</f>
        <v>#REF!</v>
      </c>
      <c r="E6" s="28" t="e">
        <f>#REF!</f>
        <v>#REF!</v>
      </c>
      <c r="F6" s="35" t="e">
        <f>#REF!</f>
        <v>#REF!</v>
      </c>
    </row>
    <row r="7" spans="2:9" x14ac:dyDescent="0.2">
      <c r="B7" s="29" t="s">
        <v>49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36" t="e">
        <f>#REF!</f>
        <v>#REF!</v>
      </c>
    </row>
    <row r="8" spans="2:9" ht="25.5" x14ac:dyDescent="0.2">
      <c r="B8" s="30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37" t="e">
        <f>#REF!</f>
        <v>#REF!</v>
      </c>
    </row>
    <row r="9" spans="2:9" ht="51" x14ac:dyDescent="0.2">
      <c r="B9" s="30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30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30" t="s">
        <v>5</v>
      </c>
      <c r="C11" s="2">
        <v>0</v>
      </c>
      <c r="D11" s="2">
        <v>0</v>
      </c>
      <c r="E11" s="2">
        <v>0</v>
      </c>
      <c r="F11" s="2">
        <v>0</v>
      </c>
    </row>
    <row r="12" spans="2:9" x14ac:dyDescent="0.2">
      <c r="B12" s="30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30" t="s">
        <v>7</v>
      </c>
      <c r="C13" s="2">
        <f>'выборка 15'!Y15</f>
        <v>4062.16</v>
      </c>
      <c r="D13" s="2">
        <f>'выборка 15'!Z15</f>
        <v>2506.3500000000004</v>
      </c>
      <c r="E13" s="2">
        <v>270.24</v>
      </c>
      <c r="F13" s="31">
        <v>0</v>
      </c>
    </row>
    <row r="14" spans="2:9" ht="25.5" x14ac:dyDescent="0.2">
      <c r="B14" s="30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30" t="s">
        <v>9</v>
      </c>
      <c r="C15" s="2">
        <f>'выборка 15'!AA15</f>
        <v>730.68000000000006</v>
      </c>
      <c r="D15" s="2">
        <f>'выборка 15'!AB15</f>
        <v>433.90999999999997</v>
      </c>
      <c r="E15" s="2">
        <v>32.86</v>
      </c>
      <c r="F15" s="31">
        <f>D15</f>
        <v>433.90999999999997</v>
      </c>
    </row>
    <row r="16" spans="2:9" ht="26.25" thickBot="1" x14ac:dyDescent="0.25">
      <c r="B16" s="32" t="s">
        <v>10</v>
      </c>
      <c r="C16" s="33">
        <f>'выборка 15'!AC15</f>
        <v>4690.49</v>
      </c>
      <c r="D16" s="33">
        <f>'выборка 15'!AD15</f>
        <v>2821.51</v>
      </c>
      <c r="E16" s="33">
        <v>225.66</v>
      </c>
      <c r="F16" s="34">
        <v>0</v>
      </c>
    </row>
    <row r="18" spans="2:6" ht="19.5" customHeight="1" x14ac:dyDescent="0.2">
      <c r="B18" s="85" t="s">
        <v>67</v>
      </c>
      <c r="C18" s="85"/>
      <c r="D18" s="85"/>
      <c r="E18" s="85"/>
      <c r="F18" s="85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sqref="A1:XFD1048576"/>
    </sheetView>
  </sheetViews>
  <sheetFormatPr defaultRowHeight="12.75" x14ac:dyDescent="0.2"/>
  <cols>
    <col min="1" max="1" width="36.140625" customWidth="1"/>
    <col min="2" max="2" width="19.140625" customWidth="1"/>
    <col min="3" max="3" width="18.28515625" customWidth="1"/>
    <col min="4" max="4" width="16.7109375" customWidth="1"/>
    <col min="5" max="5" width="10.42578125" bestFit="1" customWidth="1"/>
  </cols>
  <sheetData>
    <row r="1" spans="1:8" ht="93.75" customHeight="1" x14ac:dyDescent="0.2">
      <c r="A1" s="88" t="s">
        <v>76</v>
      </c>
      <c r="B1" s="88"/>
      <c r="C1" s="88"/>
      <c r="D1" s="88"/>
      <c r="E1" s="88"/>
    </row>
    <row r="3" spans="1:8" ht="13.5" thickBot="1" x14ac:dyDescent="0.25"/>
    <row r="4" spans="1:8" ht="31.5" customHeight="1" x14ac:dyDescent="0.2">
      <c r="A4" s="39"/>
      <c r="B4" s="49" t="s">
        <v>52</v>
      </c>
      <c r="C4" s="49" t="s">
        <v>53</v>
      </c>
      <c r="D4" s="89" t="s">
        <v>54</v>
      </c>
      <c r="E4" s="90"/>
    </row>
    <row r="5" spans="1:8" ht="15" customHeight="1" x14ac:dyDescent="0.25">
      <c r="A5" s="91" t="s">
        <v>77</v>
      </c>
      <c r="B5" s="92"/>
      <c r="C5" s="45">
        <v>46609.89</v>
      </c>
      <c r="D5" s="93"/>
      <c r="E5" s="94"/>
    </row>
    <row r="6" spans="1:8" ht="33" customHeight="1" thickBot="1" x14ac:dyDescent="0.25">
      <c r="A6" s="50" t="s">
        <v>72</v>
      </c>
      <c r="B6" s="51">
        <v>21041.279999999999</v>
      </c>
      <c r="C6" s="51">
        <v>17371.68</v>
      </c>
      <c r="D6" s="95">
        <v>58756.11</v>
      </c>
      <c r="E6" s="96"/>
    </row>
    <row r="7" spans="1:8" ht="26.25" customHeight="1" thickBot="1" x14ac:dyDescent="0.3">
      <c r="A7" s="22" t="s">
        <v>55</v>
      </c>
      <c r="B7" s="46">
        <v>21041.279999999999</v>
      </c>
      <c r="C7" s="46">
        <v>63981.57</v>
      </c>
      <c r="D7" s="86">
        <v>58756.11</v>
      </c>
      <c r="E7" s="87"/>
    </row>
    <row r="8" spans="1:8" ht="34.5" customHeight="1" x14ac:dyDescent="0.2"/>
    <row r="9" spans="1:8" ht="15" customHeight="1" x14ac:dyDescent="0.25">
      <c r="A9" s="44" t="s">
        <v>81</v>
      </c>
      <c r="B9" s="44"/>
      <c r="C9" s="44"/>
      <c r="D9" s="44"/>
      <c r="E9" s="47">
        <v>5225.4599999999991</v>
      </c>
      <c r="H9" s="23"/>
    </row>
    <row r="10" spans="1:8" ht="15" customHeight="1" x14ac:dyDescent="0.2"/>
    <row r="11" spans="1:8" ht="15.75" customHeight="1" x14ac:dyDescent="0.2"/>
    <row r="12" spans="1:8" x14ac:dyDescent="0.2">
      <c r="A12" s="41" t="s">
        <v>79</v>
      </c>
      <c r="B12" s="41"/>
      <c r="C12" s="41"/>
      <c r="D12" s="42"/>
      <c r="E12" s="48">
        <v>179946.95</v>
      </c>
    </row>
    <row r="13" spans="1:8" x14ac:dyDescent="0.2">
      <c r="A13" s="41"/>
      <c r="B13" s="41"/>
      <c r="C13" s="41"/>
      <c r="D13" s="42"/>
      <c r="E13" s="48"/>
    </row>
    <row r="15" spans="1:8" ht="12.75" customHeight="1" x14ac:dyDescent="0.2">
      <c r="A15" s="40" t="s">
        <v>70</v>
      </c>
      <c r="B15" s="40"/>
      <c r="C15" s="40"/>
      <c r="D15" s="40"/>
    </row>
  </sheetData>
  <mergeCells count="6">
    <mergeCell ref="D7:E7"/>
    <mergeCell ref="A1:E1"/>
    <mergeCell ref="D4:E4"/>
    <mergeCell ref="A5:B5"/>
    <mergeCell ref="D5:E5"/>
    <mergeCell ref="D6:E6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sqref="A1:XFD1048576"/>
    </sheetView>
  </sheetViews>
  <sheetFormatPr defaultRowHeight="12.75" x14ac:dyDescent="0.2"/>
  <cols>
    <col min="1" max="1" width="5.7109375" customWidth="1"/>
    <col min="2" max="2" width="9.42578125" customWidth="1"/>
    <col min="4" max="4" width="28" customWidth="1"/>
    <col min="5" max="5" width="36.28515625" customWidth="1"/>
    <col min="6" max="6" width="13" customWidth="1"/>
  </cols>
  <sheetData>
    <row r="2" spans="1:6" ht="17.25" x14ac:dyDescent="0.3">
      <c r="A2" s="102" t="s">
        <v>73</v>
      </c>
      <c r="B2" s="102"/>
      <c r="C2" s="102"/>
      <c r="D2" s="102"/>
      <c r="E2" s="102"/>
      <c r="F2" s="102"/>
    </row>
    <row r="3" spans="1:6" ht="17.25" x14ac:dyDescent="0.3">
      <c r="A3" s="102" t="s">
        <v>64</v>
      </c>
      <c r="B3" s="102"/>
      <c r="C3" s="102"/>
      <c r="D3" s="102"/>
      <c r="E3" s="102"/>
      <c r="F3" s="102"/>
    </row>
    <row r="4" spans="1:6" ht="17.25" x14ac:dyDescent="0.3">
      <c r="A4" s="102" t="s">
        <v>80</v>
      </c>
      <c r="B4" s="102"/>
      <c r="C4" s="102"/>
      <c r="D4" s="102"/>
      <c r="E4" s="102"/>
      <c r="F4" s="102"/>
    </row>
    <row r="5" spans="1:6" ht="13.5" thickBot="1" x14ac:dyDescent="0.25"/>
    <row r="6" spans="1:6" ht="30" x14ac:dyDescent="0.2">
      <c r="A6" s="55" t="s">
        <v>14</v>
      </c>
      <c r="B6" s="56" t="s">
        <v>15</v>
      </c>
      <c r="C6" s="56" t="s">
        <v>16</v>
      </c>
      <c r="D6" s="56" t="s">
        <v>58</v>
      </c>
      <c r="E6" s="56" t="s">
        <v>17</v>
      </c>
      <c r="F6" s="57" t="s">
        <v>59</v>
      </c>
    </row>
    <row r="7" spans="1:6" x14ac:dyDescent="0.2">
      <c r="A7" s="58">
        <v>1</v>
      </c>
      <c r="B7" s="53">
        <v>2018</v>
      </c>
      <c r="C7" s="38" t="s">
        <v>74</v>
      </c>
      <c r="D7" s="2" t="s">
        <v>75</v>
      </c>
      <c r="E7" s="38" t="s">
        <v>78</v>
      </c>
      <c r="F7" s="60">
        <v>53712</v>
      </c>
    </row>
    <row r="8" spans="1:6" ht="13.5" thickBot="1" x14ac:dyDescent="0.25">
      <c r="A8" s="59"/>
      <c r="B8" s="97" t="s">
        <v>60</v>
      </c>
      <c r="C8" s="97"/>
      <c r="D8" s="97"/>
      <c r="E8" s="97"/>
      <c r="F8" s="61">
        <v>5044.1099999999997</v>
      </c>
    </row>
    <row r="9" spans="1:6" ht="15.75" thickBot="1" x14ac:dyDescent="0.3">
      <c r="A9" s="98" t="s">
        <v>61</v>
      </c>
      <c r="B9" s="99"/>
      <c r="C9" s="99"/>
      <c r="D9" s="54"/>
      <c r="E9" s="54"/>
      <c r="F9" s="62">
        <v>58756.11</v>
      </c>
    </row>
    <row r="10" spans="1:6" x14ac:dyDescent="0.2">
      <c r="A10" s="100"/>
      <c r="B10" s="100"/>
      <c r="C10" s="101"/>
      <c r="D10" s="101"/>
      <c r="E10" s="101"/>
      <c r="F10" s="101"/>
    </row>
    <row r="14" spans="1:6" ht="15" x14ac:dyDescent="0.25">
      <c r="A14" s="43" t="s">
        <v>70</v>
      </c>
      <c r="B14" s="43"/>
      <c r="C14" s="43"/>
      <c r="D14" s="43"/>
      <c r="E14" s="43"/>
      <c r="F14" s="43"/>
    </row>
  </sheetData>
  <mergeCells count="6">
    <mergeCell ref="B8:E8"/>
    <mergeCell ref="A9:C9"/>
    <mergeCell ref="A10:F10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sqref="A1:XFD1048576"/>
    </sheetView>
  </sheetViews>
  <sheetFormatPr defaultRowHeight="12.75" x14ac:dyDescent="0.2"/>
  <cols>
    <col min="1" max="1" width="36.140625" customWidth="1"/>
    <col min="2" max="2" width="21.85546875" customWidth="1"/>
    <col min="3" max="3" width="24.7109375" customWidth="1"/>
    <col min="4" max="4" width="12.7109375" customWidth="1"/>
    <col min="5" max="5" width="13" customWidth="1"/>
  </cols>
  <sheetData>
    <row r="1" spans="1:8" ht="93.75" customHeight="1" x14ac:dyDescent="0.2">
      <c r="A1" s="88" t="s">
        <v>91</v>
      </c>
      <c r="B1" s="88"/>
      <c r="C1" s="88"/>
      <c r="D1" s="88"/>
      <c r="E1" s="88"/>
    </row>
    <row r="3" spans="1:8" ht="13.5" thickBot="1" x14ac:dyDescent="0.25"/>
    <row r="4" spans="1:8" ht="31.5" customHeight="1" x14ac:dyDescent="0.2">
      <c r="A4" s="39"/>
      <c r="B4" s="49" t="s">
        <v>82</v>
      </c>
      <c r="C4" s="49" t="s">
        <v>83</v>
      </c>
      <c r="D4" s="89" t="s">
        <v>84</v>
      </c>
      <c r="E4" s="90"/>
    </row>
    <row r="5" spans="1:8" ht="15" customHeight="1" x14ac:dyDescent="0.25">
      <c r="A5" s="113" t="s">
        <v>88</v>
      </c>
      <c r="B5" s="92"/>
      <c r="C5" s="45">
        <v>20860.481289999982</v>
      </c>
      <c r="D5" s="93"/>
      <c r="E5" s="114"/>
    </row>
    <row r="6" spans="1:8" ht="33" customHeight="1" x14ac:dyDescent="0.2">
      <c r="A6" s="73" t="s">
        <v>89</v>
      </c>
      <c r="B6" s="68">
        <v>47781.24</v>
      </c>
      <c r="C6" s="68">
        <v>41779.56</v>
      </c>
      <c r="D6" s="107">
        <v>17613.46344</v>
      </c>
      <c r="E6" s="108"/>
    </row>
    <row r="7" spans="1:8" ht="31.5" customHeight="1" x14ac:dyDescent="0.2">
      <c r="A7" s="3" t="s">
        <v>56</v>
      </c>
      <c r="B7" s="69">
        <v>0</v>
      </c>
      <c r="C7" s="69">
        <v>0</v>
      </c>
      <c r="D7" s="107">
        <v>8767.2000000000007</v>
      </c>
      <c r="E7" s="108"/>
    </row>
    <row r="8" spans="1:8" ht="26.25" thickBot="1" x14ac:dyDescent="0.25">
      <c r="A8" s="3" t="s">
        <v>57</v>
      </c>
      <c r="B8" s="69">
        <v>0</v>
      </c>
      <c r="C8" s="69">
        <v>0</v>
      </c>
      <c r="D8" s="107">
        <v>3156.19</v>
      </c>
      <c r="E8" s="108"/>
    </row>
    <row r="9" spans="1:8" ht="26.25" customHeight="1" thickBot="1" x14ac:dyDescent="0.3">
      <c r="A9" s="22" t="s">
        <v>55</v>
      </c>
      <c r="B9" s="70">
        <v>47781.24</v>
      </c>
      <c r="C9" s="70">
        <v>62640.041289999979</v>
      </c>
      <c r="D9" s="109">
        <v>29536.853439999999</v>
      </c>
      <c r="E9" s="110"/>
    </row>
    <row r="11" spans="1:8" ht="15" customHeight="1" x14ac:dyDescent="0.25">
      <c r="A11" s="44"/>
      <c r="B11" s="44"/>
      <c r="C11" s="44"/>
      <c r="D11" s="44"/>
      <c r="E11" s="47"/>
      <c r="H11" s="23"/>
    </row>
    <row r="12" spans="1:8" ht="29.25" customHeight="1" x14ac:dyDescent="0.25">
      <c r="A12" s="111" t="s">
        <v>92</v>
      </c>
      <c r="B12" s="112"/>
      <c r="C12" s="112"/>
      <c r="D12" s="112"/>
      <c r="E12" s="71">
        <v>33103.18784999998</v>
      </c>
      <c r="H12" s="23"/>
    </row>
    <row r="13" spans="1:8" ht="15" customHeight="1" x14ac:dyDescent="0.2">
      <c r="E13" s="63"/>
    </row>
    <row r="14" spans="1:8" x14ac:dyDescent="0.2">
      <c r="A14" s="41" t="s">
        <v>93</v>
      </c>
      <c r="B14" s="41"/>
      <c r="C14" s="41"/>
      <c r="D14" s="42"/>
      <c r="E14" s="72">
        <v>206463.1</v>
      </c>
    </row>
    <row r="15" spans="1:8" ht="15.75" customHeight="1" x14ac:dyDescent="0.2">
      <c r="E15" s="63"/>
    </row>
    <row r="16" spans="1:8" x14ac:dyDescent="0.2">
      <c r="A16" s="41"/>
      <c r="B16" s="41"/>
      <c r="C16" s="41"/>
      <c r="D16" s="42"/>
      <c r="E16" s="48"/>
    </row>
    <row r="18" spans="1:4" ht="12.75" customHeight="1" x14ac:dyDescent="0.2">
      <c r="A18" s="40" t="s">
        <v>70</v>
      </c>
      <c r="B18" s="40"/>
      <c r="C18" s="40"/>
      <c r="D18" s="40"/>
    </row>
  </sheetData>
  <mergeCells count="9">
    <mergeCell ref="D8:E8"/>
    <mergeCell ref="D9:E9"/>
    <mergeCell ref="A12:D12"/>
    <mergeCell ref="A1:E1"/>
    <mergeCell ref="D4:E4"/>
    <mergeCell ref="A5:B5"/>
    <mergeCell ref="D5:E5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H27" sqref="H26:I27"/>
    </sheetView>
  </sheetViews>
  <sheetFormatPr defaultRowHeight="12.75" x14ac:dyDescent="0.2"/>
  <cols>
    <col min="1" max="1" width="5.5703125" customWidth="1"/>
    <col min="2" max="2" width="9.42578125" customWidth="1"/>
    <col min="4" max="4" width="28" customWidth="1"/>
    <col min="5" max="5" width="36.28515625" customWidth="1"/>
    <col min="6" max="6" width="13" customWidth="1"/>
  </cols>
  <sheetData>
    <row r="1" spans="1:6" ht="12.75" customHeight="1" x14ac:dyDescent="0.2"/>
    <row r="2" spans="1:6" ht="24.75" customHeight="1" x14ac:dyDescent="0.3">
      <c r="A2" s="115" t="s">
        <v>69</v>
      </c>
      <c r="B2" s="115"/>
      <c r="C2" s="115"/>
      <c r="D2" s="115"/>
      <c r="E2" s="115"/>
      <c r="F2" s="115"/>
    </row>
    <row r="3" spans="1:6" ht="25.5" customHeight="1" x14ac:dyDescent="0.3">
      <c r="A3" s="115" t="s">
        <v>64</v>
      </c>
      <c r="B3" s="115"/>
      <c r="C3" s="115"/>
      <c r="D3" s="115"/>
      <c r="E3" s="115"/>
      <c r="F3" s="115"/>
    </row>
    <row r="4" spans="1:6" ht="24" customHeight="1" x14ac:dyDescent="0.3">
      <c r="A4" s="115" t="s">
        <v>94</v>
      </c>
      <c r="B4" s="115"/>
      <c r="C4" s="115"/>
      <c r="D4" s="115"/>
      <c r="E4" s="115"/>
      <c r="F4" s="115"/>
    </row>
    <row r="5" spans="1:6" ht="33" customHeight="1" thickBot="1" x14ac:dyDescent="0.25"/>
    <row r="6" spans="1:6" ht="30.75" thickBot="1" x14ac:dyDescent="0.25">
      <c r="A6" s="64" t="s">
        <v>14</v>
      </c>
      <c r="B6" s="65" t="s">
        <v>15</v>
      </c>
      <c r="C6" s="66" t="s">
        <v>16</v>
      </c>
      <c r="D6" s="66" t="s">
        <v>58</v>
      </c>
      <c r="E6" s="66" t="s">
        <v>17</v>
      </c>
      <c r="F6" s="6" t="s">
        <v>59</v>
      </c>
    </row>
    <row r="7" spans="1:6" x14ac:dyDescent="0.2">
      <c r="A7" s="77">
        <v>1</v>
      </c>
      <c r="B7" s="78">
        <v>2018</v>
      </c>
      <c r="C7" s="78" t="s">
        <v>90</v>
      </c>
      <c r="D7" s="75" t="s">
        <v>85</v>
      </c>
      <c r="E7" s="76" t="s">
        <v>71</v>
      </c>
      <c r="F7" s="67">
        <v>3997</v>
      </c>
    </row>
    <row r="8" spans="1:6" x14ac:dyDescent="0.2">
      <c r="A8" s="77">
        <v>2</v>
      </c>
      <c r="B8" s="78">
        <v>2018</v>
      </c>
      <c r="C8" s="79" t="s">
        <v>98</v>
      </c>
      <c r="D8" s="75" t="s">
        <v>86</v>
      </c>
      <c r="E8" s="76" t="s">
        <v>99</v>
      </c>
      <c r="F8" s="67">
        <v>1942</v>
      </c>
    </row>
    <row r="9" spans="1:6" x14ac:dyDescent="0.2">
      <c r="A9" s="77">
        <v>3</v>
      </c>
      <c r="B9" s="78">
        <v>2018</v>
      </c>
      <c r="C9" s="79" t="s">
        <v>100</v>
      </c>
      <c r="D9" s="75" t="s">
        <v>101</v>
      </c>
      <c r="E9" s="76" t="s">
        <v>87</v>
      </c>
      <c r="F9" s="67">
        <v>351</v>
      </c>
    </row>
    <row r="10" spans="1:6" x14ac:dyDescent="0.2">
      <c r="A10" s="77">
        <v>4</v>
      </c>
      <c r="B10" s="78">
        <v>2018</v>
      </c>
      <c r="C10" s="79" t="s">
        <v>100</v>
      </c>
      <c r="D10" s="75" t="s">
        <v>102</v>
      </c>
      <c r="E10" s="76" t="s">
        <v>87</v>
      </c>
      <c r="F10" s="67">
        <v>236</v>
      </c>
    </row>
    <row r="11" spans="1:6" x14ac:dyDescent="0.2">
      <c r="A11" s="77">
        <v>5</v>
      </c>
      <c r="B11" s="78">
        <v>2018</v>
      </c>
      <c r="C11" s="79" t="s">
        <v>100</v>
      </c>
      <c r="D11" s="75" t="s">
        <v>103</v>
      </c>
      <c r="E11" s="76" t="s">
        <v>87</v>
      </c>
      <c r="F11" s="67">
        <v>465</v>
      </c>
    </row>
    <row r="12" spans="1:6" s="74" customFormat="1" x14ac:dyDescent="0.2">
      <c r="A12" s="77">
        <v>6</v>
      </c>
      <c r="B12" s="78">
        <v>2018</v>
      </c>
      <c r="C12" s="78" t="s">
        <v>104</v>
      </c>
      <c r="D12" s="75" t="s">
        <v>105</v>
      </c>
      <c r="E12" s="76" t="s">
        <v>106</v>
      </c>
      <c r="F12" s="67">
        <v>2366</v>
      </c>
    </row>
    <row r="13" spans="1:6" s="74" customFormat="1" x14ac:dyDescent="0.2">
      <c r="A13" s="77">
        <v>7</v>
      </c>
      <c r="B13" s="78">
        <v>2048</v>
      </c>
      <c r="C13" s="78" t="s">
        <v>100</v>
      </c>
      <c r="D13" s="75" t="s">
        <v>107</v>
      </c>
      <c r="E13" s="76" t="s">
        <v>106</v>
      </c>
      <c r="F13" s="67">
        <v>2542</v>
      </c>
    </row>
    <row r="14" spans="1:6" x14ac:dyDescent="0.2">
      <c r="A14" s="77">
        <v>8</v>
      </c>
      <c r="B14" s="80">
        <v>2018</v>
      </c>
      <c r="C14" s="80" t="s">
        <v>95</v>
      </c>
      <c r="D14" s="81" t="s">
        <v>96</v>
      </c>
      <c r="E14" s="81" t="s">
        <v>97</v>
      </c>
      <c r="F14" s="82">
        <v>1368</v>
      </c>
    </row>
    <row r="15" spans="1:6" ht="13.5" thickBot="1" x14ac:dyDescent="0.25">
      <c r="A15" s="24"/>
      <c r="B15" s="103" t="s">
        <v>60</v>
      </c>
      <c r="C15" s="104"/>
      <c r="D15" s="104"/>
      <c r="E15" s="104"/>
      <c r="F15" s="67">
        <v>4346.4634399999995</v>
      </c>
    </row>
    <row r="16" spans="1:6" ht="15.75" thickBot="1" x14ac:dyDescent="0.3">
      <c r="A16" s="105" t="s">
        <v>61</v>
      </c>
      <c r="B16" s="106"/>
      <c r="C16" s="106"/>
      <c r="D16" s="25"/>
      <c r="E16" s="25"/>
      <c r="F16" s="52">
        <v>17613.46344</v>
      </c>
    </row>
    <row r="17" spans="1:6" x14ac:dyDescent="0.2">
      <c r="A17" s="100"/>
      <c r="B17" s="100"/>
      <c r="C17" s="101"/>
      <c r="D17" s="101"/>
      <c r="E17" s="101"/>
      <c r="F17" s="101"/>
    </row>
    <row r="21" spans="1:6" ht="15" x14ac:dyDescent="0.25">
      <c r="A21" s="43" t="s">
        <v>70</v>
      </c>
      <c r="B21" s="43"/>
      <c r="C21" s="43"/>
      <c r="D21" s="43"/>
      <c r="E21" s="43"/>
      <c r="F21" s="43"/>
    </row>
  </sheetData>
  <mergeCells count="6">
    <mergeCell ref="A17:F17"/>
    <mergeCell ref="A2:F2"/>
    <mergeCell ref="A3:F3"/>
    <mergeCell ref="A4:F4"/>
    <mergeCell ref="B15:E15"/>
    <mergeCell ref="A16:C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ТР</vt:lpstr>
      <vt:lpstr>расход по дому ТР</vt:lpstr>
      <vt:lpstr>отчет РиС18</vt:lpstr>
      <vt:lpstr>расход РиС18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2019-02-05T07:20:32Z</cp:lastPrinted>
  <dcterms:created xsi:type="dcterms:W3CDTF">2015-02-24T21:57:31Z</dcterms:created>
  <dcterms:modified xsi:type="dcterms:W3CDTF">2019-03-11T06:22:10Z</dcterms:modified>
</cp:coreProperties>
</file>