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9330" firstSheet="2" activeTab="5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ТР" sheetId="8" r:id="rId4"/>
    <sheet name="Р И С отчет18" sheetId="9" r:id="rId5"/>
    <sheet name="Р И С расход18" sheetId="10" r:id="rId6"/>
    <sheet name="отчет сод. жилья" sheetId="5" state="hidden" r:id="rId7"/>
    <sheet name="расход по дому ТО" sheetId="6" state="hidden" r:id="rId8"/>
  </sheets>
  <calcPr calcId="145621" refMode="R1C1"/>
</workbook>
</file>

<file path=xl/calcChain.xml><?xml version="1.0" encoding="utf-8"?>
<calcChain xmlns="http://schemas.openxmlformats.org/spreadsheetml/2006/main"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<sst xmlns="http://schemas.openxmlformats.org/spreadsheetml/2006/main" count="153" uniqueCount="108">
  <si>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</si>
  <si>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</si>
  <si>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</si>
  <si>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</si>
  <si>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</si>
  <si>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</si>
  <si>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</si>
  <si>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</si>
  <si>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</si>
  <si>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</si>
  <si>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</si>
  <si>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</si>
  <si>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</si>
  <si>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</si>
  <si>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</si>
  <si>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</si>
  <si>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</si>
  <si>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</si>
  <si>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</si>
  <si>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</si>
  <si>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</si>
  <si>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</si>
  <si>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</si>
  <si>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</si>
  <si>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</si>
  <si>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</si>
  <si>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</si>
  <si>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</si>
  <si>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</si>
  <si>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</si>
  <si>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</si>
  <si>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</si>
  <si>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</si>
  <si>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</si>
  <si>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</si>
  <si>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</si>
  <si>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</si>
  <si>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</si>
  <si>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</si>
  <si>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</si>
  <si>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</si>
  <si>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</si>
  <si>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</si>
  <si>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</si>
  <si>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</si>
  <si>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</si>
  <si>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</si>
  <si>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</si>
  <si>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</si>
  <si>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</si>
  <si>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</si>
  <si>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</si>
  <si>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</si>
  <si>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</si>
  <si>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</si>
  <si>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</si>
  <si>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</si>
  <si>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</si>
  <si>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</si>
  <si>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</si>
  <si>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</si>
  <si>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</si>
  <si>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</si>
  <si>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</si>
  <si>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</si>
  <si>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</si>
  <si>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</si>
  <si>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</si>
  <si>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</si>
  <si>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</si>
  <si>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</si>
  <si>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</si>
  <si>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</si>
  <si>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</si>
  <si>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</si>
  <si>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</si>
  <si>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</si>
  <si>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</si>
  <si>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</si>
  <si>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</si>
  <si>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</si>
  <si>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</si>
  <si>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</si>
  <si>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</si>
  <si>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</si>
  <si>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</si>
  <si>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</si>
  <si>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</si>
  <si>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</si>
  <si>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ремонт подъезда</t>
  </si>
  <si>
    <t xml:space="preserve"> Ремонт жилья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</si>
  <si>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</si>
  <si>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"Ремонт Жилья" за период с 01.01.2018 г по 30.06.2018 г по адресу ул. Инструментальная, 31</t>
  </si>
  <si>
    <t>переходящее сальдо на 01.01.18 г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</si>
  <si>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</si>
  <si>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</si>
  <si>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 xml:space="preserve">Информация о выполненных работах по статье " Ремонт жилья" по адресу ул. Инструментальная, 31  за период 01.01.2018 г по 30.06.2018 г </t>
  </si>
  <si>
    <t>подъезд 2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</si>
  <si>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</si>
  <si>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</si>
  <si>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</si>
  <si>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</si>
  <si>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</si>
  <si>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территория</t>
  </si>
  <si>
    <t>ноябрь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</si>
  <si>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</si>
  <si>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Инструментальная, 31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</si>
  <si>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Инструментальная,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</si>
</sst>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4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6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29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9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42" xfId="0" applyFont="1" applyBorder="1"/>
    <xf numFmtId="0" fontId="1" fillId="0" borderId="37" xfId="0" applyFont="1" applyBorder="1"/>
    <xf numFmtId="4" fontId="0" fillId="0" borderId="25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/>
    <xf numFmtId="4" fontId="0" fillId="0" borderId="1" xfId="0" applyNumberFormat="1" applyBorder="1"/>
    <xf numFmtId="4" fontId="1" fillId="0" borderId="19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4" fontId="0" fillId="0" borderId="3" xfId="0" applyNumberFormat="1" applyBorder="1"/>
    <xf numFmtId="4" fontId="0" fillId="0" borderId="29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44" xfId="0" applyFont="1" applyBorder="1"/>
    <xf numFmtId="4" fontId="4" fillId="0" borderId="19" xfId="0" applyNumberFormat="1" applyFont="1" applyBorder="1"/>
    <xf numFmtId="4" fontId="4" fillId="0" borderId="45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4" fontId="0" fillId="0" borderId="4" xfId="0" applyNumberFormat="1" applyFill="1" applyBorder="1"/>
    <xf numFmtId="0" fontId="0" fillId="0" borderId="0" xfId="0" applyFill="1"/>
    <xf numFmtId="4" fontId="1" fillId="0" borderId="23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8" fillId="0" borderId="1" xfId="0" applyFont="1" applyBorder="1"/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4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74</v>
      </c>
      <c r="AL2" s="17" t="s">
        <v>33</v>
      </c>
    </row>
    <row r="3" spans="1:38" x14ac:dyDescent="0.2">
      <c r="A3" s="12" t="s">
        <v>77</v>
      </c>
      <c r="B3" s="5">
        <v>432.7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77</v>
      </c>
      <c r="B4" s="5">
        <v>432.7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77</v>
      </c>
      <c r="B5" s="5">
        <v>432.7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77</v>
      </c>
      <c r="B6" s="5">
        <v>432.7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77</v>
      </c>
      <c r="B7" s="5">
        <v>432.7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77</v>
      </c>
      <c r="B8" s="5">
        <v>432.7</v>
      </c>
      <c r="C8" s="2">
        <v>1579.37</v>
      </c>
      <c r="D8" s="2">
        <v>0</v>
      </c>
      <c r="E8" s="18">
        <f t="shared" si="0"/>
        <v>1579.37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8">
        <f t="shared" si="4"/>
        <v>1808.69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77</v>
      </c>
      <c r="B9" s="5">
        <v>432.7</v>
      </c>
      <c r="C9" s="2">
        <v>0</v>
      </c>
      <c r="D9" s="2">
        <v>0</v>
      </c>
      <c r="E9" s="18">
        <f t="shared" si="0"/>
        <v>0</v>
      </c>
      <c r="F9" s="2">
        <v>1415.33</v>
      </c>
      <c r="G9" s="2">
        <v>0</v>
      </c>
      <c r="H9" s="18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8">
        <f t="shared" si="4"/>
        <v>3470.25</v>
      </c>
      <c r="AH9" s="2">
        <v>2726.15</v>
      </c>
      <c r="AI9" s="2"/>
      <c r="AJ9" s="18">
        <f t="shared" si="5"/>
        <v>2726.15</v>
      </c>
      <c r="AK9" s="50">
        <f t="shared" si="6"/>
        <v>7.1300999999999997</v>
      </c>
      <c r="AL9" s="20">
        <f t="shared" si="7"/>
        <v>40.892249999999997</v>
      </c>
    </row>
    <row r="10" spans="1:38" x14ac:dyDescent="0.2">
      <c r="A10" s="12" t="s">
        <v>77</v>
      </c>
      <c r="B10" s="5">
        <v>432.7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">
        <f t="shared" si="4"/>
        <v>0</v>
      </c>
      <c r="AH10" s="2"/>
      <c r="AI10" s="2"/>
      <c r="AJ10" s="18">
        <f t="shared" si="5"/>
        <v>0</v>
      </c>
      <c r="AK10" s="50">
        <f t="shared" si="6"/>
        <v>0</v>
      </c>
      <c r="AL10" s="20">
        <f t="shared" si="7"/>
        <v>0</v>
      </c>
    </row>
    <row r="11" spans="1:38" x14ac:dyDescent="0.2">
      <c r="A11" s="12" t="s">
        <v>77</v>
      </c>
      <c r="B11" s="5">
        <v>432.7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77</v>
      </c>
      <c r="B12" s="5">
        <v>432.7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77</v>
      </c>
      <c r="B13" s="5">
        <v>432.7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77</v>
      </c>
      <c r="B14" s="5">
        <v>432.7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9">
        <f t="shared" si="8"/>
        <v>1579.37</v>
      </c>
      <c r="F15" s="9">
        <f t="shared" si="8"/>
        <v>1415.33</v>
      </c>
      <c r="G15" s="9">
        <f t="shared" si="8"/>
        <v>0</v>
      </c>
      <c r="H15" s="19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9">
        <f>SUM(AG3:AG14)</f>
        <v>5278.9400000000005</v>
      </c>
      <c r="AH15" s="9">
        <f>SUM(AH3:AH14)</f>
        <v>2726.15</v>
      </c>
      <c r="AI15" s="9">
        <f>SUM(AI3:AI14)</f>
        <v>0</v>
      </c>
      <c r="AJ15" s="19">
        <f>SUM(AJ3:AJ14)</f>
        <v>2726.15</v>
      </c>
      <c r="AK15" s="19">
        <f t="shared" ref="AK15" si="10">SUM(AK3:AK14)</f>
        <v>7.1300999999999997</v>
      </c>
      <c r="AL15" s="21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116" t="s">
        <v>12</v>
      </c>
      <c r="C2" s="116"/>
      <c r="D2" s="116"/>
      <c r="E2" s="116"/>
    </row>
    <row r="3" spans="2:8" ht="26.25" customHeight="1" x14ac:dyDescent="0.35">
      <c r="B3" s="115" t="s">
        <v>86</v>
      </c>
      <c r="C3" s="115"/>
      <c r="D3" s="115"/>
      <c r="E3" s="115"/>
      <c r="F3" s="1"/>
      <c r="G3" s="1"/>
      <c r="H3" s="1"/>
    </row>
    <row r="4" spans="2:8" ht="30" customHeight="1" thickBot="1" x14ac:dyDescent="0.25">
      <c r="B4" s="115"/>
      <c r="C4" s="115"/>
      <c r="D4" s="115"/>
      <c r="E4" s="115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87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501.94</v>
      </c>
      <c r="D7" s="22">
        <f>'отчет сод. жилья'!C22</f>
        <v>299.83</v>
      </c>
      <c r="E7" s="66">
        <f>'отчет сод. жилья'!G24</f>
        <v>2460.46</v>
      </c>
    </row>
    <row r="8" spans="2:8" ht="51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ht="25.5" x14ac:dyDescent="0.2">
      <c r="B10" s="54" t="s">
        <v>4</v>
      </c>
      <c r="C10" s="2"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1592.3400000000001</v>
      </c>
      <c r="D12" s="2">
        <f>'выборка 15'!Z15</f>
        <v>965.13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856.75</v>
      </c>
      <c r="D14" s="2">
        <f>'выборка 15'!AB15</f>
        <v>475.34</v>
      </c>
      <c r="E14" s="55">
        <f>D14</f>
        <v>475.34</v>
      </c>
    </row>
    <row r="15" spans="2:8" ht="26.25" thickBot="1" x14ac:dyDescent="0.25">
      <c r="B15" s="56" t="s">
        <v>9</v>
      </c>
      <c r="C15" s="57">
        <f>'выборка 15'!AC15</f>
        <v>1782.74</v>
      </c>
      <c r="D15" s="57">
        <f>'выборка 15'!AD15</f>
        <v>1082.7</v>
      </c>
      <c r="E15" s="58">
        <v>0</v>
      </c>
    </row>
    <row r="17" spans="2:5" ht="19.5" customHeight="1" x14ac:dyDescent="0.2">
      <c r="B17" s="67" t="s">
        <v>82</v>
      </c>
      <c r="C17" s="67"/>
      <c r="D17" s="67"/>
      <c r="E17" s="67"/>
    </row>
    <row r="19" spans="2:5" x14ac:dyDescent="0.2">
      <c r="B19" s="68" t="s">
        <v>88</v>
      </c>
      <c r="C19" s="68"/>
      <c r="D19" s="68"/>
      <c r="E19" s="68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sqref="A1:XFD104857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2" customWidth="1"/>
  </cols>
  <sheetData>
    <row r="2" spans="1:5" ht="96.75" customHeight="1" x14ac:dyDescent="0.35">
      <c r="A2" s="115" t="s">
        <v>92</v>
      </c>
      <c r="B2" s="115"/>
      <c r="C2" s="115"/>
      <c r="D2" s="115"/>
      <c r="E2" s="115"/>
    </row>
    <row r="3" spans="1:5" ht="23.25" x14ac:dyDescent="0.35">
      <c r="A3" s="71"/>
      <c r="B3" s="71"/>
      <c r="C3" s="71"/>
      <c r="D3" s="71"/>
    </row>
    <row r="4" spans="1:5" ht="13.5" thickBot="1" x14ac:dyDescent="0.25"/>
    <row r="5" spans="1:5" ht="60" customHeight="1" x14ac:dyDescent="0.2">
      <c r="A5" s="69"/>
      <c r="B5" s="79" t="s">
        <v>55</v>
      </c>
      <c r="C5" s="79" t="s">
        <v>56</v>
      </c>
      <c r="D5" s="130" t="s">
        <v>57</v>
      </c>
      <c r="E5" s="131"/>
    </row>
    <row r="6" spans="1:5" ht="15.75" x14ac:dyDescent="0.25">
      <c r="A6" s="118" t="s">
        <v>93</v>
      </c>
      <c r="B6" s="119"/>
      <c r="C6" s="77">
        <v>27624.832349999997</v>
      </c>
      <c r="D6" s="120"/>
      <c r="E6" s="121"/>
    </row>
    <row r="7" spans="1:5" ht="13.5" thickBot="1" x14ac:dyDescent="0.25">
      <c r="A7" s="74" t="s">
        <v>90</v>
      </c>
      <c r="B7" s="75">
        <v>11297.4</v>
      </c>
      <c r="C7" s="75">
        <v>9509.7900000000009</v>
      </c>
      <c r="D7" s="132">
        <v>53663.046499999997</v>
      </c>
      <c r="E7" s="133"/>
    </row>
    <row r="8" spans="1:5" ht="15.75" thickBot="1" x14ac:dyDescent="0.3">
      <c r="A8" s="26" t="s">
        <v>61</v>
      </c>
      <c r="B8" s="76">
        <v>11297.4</v>
      </c>
      <c r="C8" s="76">
        <v>37134.622349999998</v>
      </c>
      <c r="D8" s="128">
        <v>53663.046499999997</v>
      </c>
      <c r="E8" s="129"/>
    </row>
    <row r="9" spans="1:5" ht="15.75" x14ac:dyDescent="0.25">
      <c r="A9" s="117"/>
      <c r="B9" s="117"/>
      <c r="C9" s="117"/>
      <c r="D9" s="117"/>
      <c r="E9" s="29"/>
    </row>
    <row r="10" spans="1:5" ht="15.75" customHeight="1" x14ac:dyDescent="0.2">
      <c r="A10" s="68" t="s">
        <v>94</v>
      </c>
      <c r="B10" s="68"/>
      <c r="C10" s="68"/>
      <c r="D10" s="68"/>
      <c r="E10" s="78">
        <v>-16528.424149999999</v>
      </c>
    </row>
    <row r="13" spans="1:5" x14ac:dyDescent="0.2">
      <c r="A13" s="68" t="s">
        <v>95</v>
      </c>
      <c r="B13" s="68"/>
      <c r="C13" s="68"/>
      <c r="D13" s="70"/>
      <c r="E13" s="78">
        <v>36882.39</v>
      </c>
    </row>
    <row r="14" spans="1:5" x14ac:dyDescent="0.2">
      <c r="A14" s="68"/>
      <c r="B14" s="68"/>
      <c r="C14" s="68"/>
      <c r="D14" s="70"/>
      <c r="E14" s="78"/>
    </row>
    <row r="16" spans="1:5" x14ac:dyDescent="0.2">
      <c r="A16" s="67" t="s">
        <v>91</v>
      </c>
      <c r="B16" s="67"/>
      <c r="C16" s="67"/>
      <c r="D16" s="67"/>
    </row>
  </sheetData>
  <mergeCells count="7">
    <mergeCell ref="D8:E8"/>
    <mergeCell ref="A9:D9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6" customWidth="1"/>
  </cols>
  <sheetData>
    <row r="1" spans="1:6" ht="93.75" customHeight="1" x14ac:dyDescent="0.35">
      <c r="A1" s="125" t="s">
        <v>96</v>
      </c>
      <c r="B1" s="125"/>
      <c r="C1" s="125"/>
      <c r="D1" s="125"/>
      <c r="E1" s="125"/>
      <c r="F1" s="125"/>
    </row>
    <row r="2" spans="1:6" ht="24" thickBot="1" x14ac:dyDescent="0.4">
      <c r="A2" s="72"/>
      <c r="B2" s="72"/>
      <c r="C2" s="72"/>
      <c r="D2" s="72"/>
      <c r="E2" s="72"/>
      <c r="F2" s="72"/>
    </row>
    <row r="3" spans="1:6" ht="16.5" customHeight="1" x14ac:dyDescent="0.2">
      <c r="A3" s="134" t="s">
        <v>14</v>
      </c>
      <c r="B3" s="136" t="s">
        <v>15</v>
      </c>
      <c r="C3" s="136" t="s">
        <v>16</v>
      </c>
      <c r="D3" s="136" t="s">
        <v>17</v>
      </c>
      <c r="E3" s="136" t="s">
        <v>18</v>
      </c>
      <c r="F3" s="136" t="s">
        <v>19</v>
      </c>
    </row>
    <row r="4" spans="1:6" ht="29.25" customHeight="1" x14ac:dyDescent="0.2">
      <c r="A4" s="135"/>
      <c r="B4" s="137"/>
      <c r="C4" s="137"/>
      <c r="D4" s="137"/>
      <c r="E4" s="137"/>
      <c r="F4" s="137"/>
    </row>
    <row r="5" spans="1:6" s="84" customFormat="1" ht="12" customHeight="1" x14ac:dyDescent="0.2">
      <c r="A5" s="87">
        <v>1</v>
      </c>
      <c r="B5" s="87">
        <v>2018</v>
      </c>
      <c r="C5" s="87" t="s">
        <v>79</v>
      </c>
      <c r="D5" s="88" t="s">
        <v>97</v>
      </c>
      <c r="E5" s="88" t="s">
        <v>89</v>
      </c>
      <c r="F5" s="85">
        <v>53248</v>
      </c>
    </row>
    <row r="6" spans="1:6" x14ac:dyDescent="0.2">
      <c r="A6" s="122" t="s">
        <v>21</v>
      </c>
      <c r="B6" s="122"/>
      <c r="C6" s="122"/>
      <c r="D6" s="122"/>
      <c r="E6" s="122"/>
      <c r="F6" s="85">
        <v>415.04650000000004</v>
      </c>
    </row>
    <row r="7" spans="1:6" ht="15.75" thickBot="1" x14ac:dyDescent="0.3">
      <c r="A7" s="123" t="s">
        <v>22</v>
      </c>
      <c r="B7" s="124"/>
      <c r="C7" s="124"/>
      <c r="D7" s="124"/>
      <c r="E7" s="124"/>
      <c r="F7" s="86">
        <v>53663.046499999997</v>
      </c>
    </row>
    <row r="10" spans="1:6" x14ac:dyDescent="0.2">
      <c r="A10" s="67" t="s">
        <v>91</v>
      </c>
      <c r="B10" s="67"/>
      <c r="C10" s="67"/>
      <c r="D10" s="67"/>
      <c r="E10" s="67"/>
    </row>
  </sheetData>
  <mergeCells count="9">
    <mergeCell ref="A6:E6"/>
    <mergeCell ref="A7:E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5" style="89" customWidth="1"/>
    <col min="5" max="5" width="9.42578125" bestFit="1" customWidth="1"/>
  </cols>
  <sheetData>
    <row r="2" spans="1:5" ht="80.25" customHeight="1" x14ac:dyDescent="0.2">
      <c r="A2" s="138" t="s">
        <v>106</v>
      </c>
      <c r="B2" s="139"/>
      <c r="C2" s="139"/>
      <c r="D2" s="139"/>
    </row>
    <row r="3" spans="1:5" ht="23.25" x14ac:dyDescent="0.35">
      <c r="A3" s="83"/>
      <c r="B3" s="83"/>
      <c r="C3" s="83"/>
      <c r="D3" s="83"/>
    </row>
    <row r="4" spans="1:5" ht="13.5" thickBot="1" x14ac:dyDescent="0.25"/>
    <row r="5" spans="1:5" ht="31.5" x14ac:dyDescent="0.2">
      <c r="A5" s="90"/>
      <c r="B5" s="79" t="s">
        <v>55</v>
      </c>
      <c r="C5" s="79" t="s">
        <v>56</v>
      </c>
      <c r="D5" s="91" t="s">
        <v>57</v>
      </c>
    </row>
    <row r="6" spans="1:5" ht="15.75" x14ac:dyDescent="0.25">
      <c r="A6" s="80" t="s">
        <v>98</v>
      </c>
      <c r="B6" s="81"/>
      <c r="C6" s="77">
        <v>-11898.978319999991</v>
      </c>
      <c r="D6" s="92"/>
    </row>
    <row r="7" spans="1:5" ht="18.75" customHeight="1" x14ac:dyDescent="0.2">
      <c r="A7" s="73" t="s">
        <v>99</v>
      </c>
      <c r="B7" s="93">
        <v>28135.860000000004</v>
      </c>
      <c r="C7" s="93">
        <v>27212.3</v>
      </c>
      <c r="D7" s="94">
        <v>2518.1400800000001</v>
      </c>
    </row>
    <row r="8" spans="1:5" ht="25.5" x14ac:dyDescent="0.2">
      <c r="A8" s="54" t="s">
        <v>63</v>
      </c>
      <c r="C8" s="85"/>
      <c r="D8" s="95">
        <v>5220</v>
      </c>
    </row>
    <row r="9" spans="1:5" ht="25.5" x14ac:dyDescent="0.2">
      <c r="A9" s="54" t="s">
        <v>64</v>
      </c>
      <c r="B9" s="85"/>
      <c r="C9" s="85"/>
      <c r="D9" s="94">
        <v>1879.2</v>
      </c>
    </row>
    <row r="10" spans="1:5" ht="15.75" thickBot="1" x14ac:dyDescent="0.3">
      <c r="A10" s="96" t="s">
        <v>100</v>
      </c>
      <c r="B10" s="97">
        <v>28135.860000000004</v>
      </c>
      <c r="C10" s="97">
        <v>15313.321680000008</v>
      </c>
      <c r="D10" s="98">
        <v>9617.3400799999999</v>
      </c>
    </row>
    <row r="11" spans="1:5" ht="15" x14ac:dyDescent="0.25">
      <c r="A11" s="59"/>
      <c r="B11" s="59"/>
      <c r="C11" s="59"/>
      <c r="D11" s="99"/>
    </row>
    <row r="12" spans="1:5" ht="15" x14ac:dyDescent="0.25">
      <c r="A12" s="140" t="s">
        <v>101</v>
      </c>
      <c r="B12" s="140"/>
      <c r="C12" s="140"/>
      <c r="D12" s="100">
        <v>5695.9816000000083</v>
      </c>
      <c r="E12" s="101"/>
    </row>
    <row r="14" spans="1:5" x14ac:dyDescent="0.2">
      <c r="A14" s="102" t="s">
        <v>102</v>
      </c>
      <c r="B14" s="103"/>
      <c r="C14" s="103"/>
      <c r="D14" s="104">
        <v>39995.800000000003</v>
      </c>
    </row>
    <row r="16" spans="1:5" x14ac:dyDescent="0.2">
      <c r="A16" s="67" t="s">
        <v>91</v>
      </c>
      <c r="B16" s="67"/>
      <c r="C16" s="67"/>
      <c r="D16" s="105"/>
    </row>
    <row r="22" spans="6:6" x14ac:dyDescent="0.2">
      <c r="F22" s="10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2.5" customHeight="1" x14ac:dyDescent="0.2">
      <c r="A1" s="145" t="s">
        <v>107</v>
      </c>
      <c r="B1" s="145"/>
      <c r="C1" s="145"/>
      <c r="D1" s="145"/>
      <c r="E1" s="145"/>
      <c r="F1" s="145"/>
    </row>
    <row r="2" spans="1:6" ht="24" thickBot="1" x14ac:dyDescent="0.4">
      <c r="A2" s="82"/>
      <c r="B2" s="82"/>
      <c r="C2" s="82"/>
      <c r="D2" s="82"/>
      <c r="E2" s="82"/>
      <c r="F2" s="82"/>
    </row>
    <row r="3" spans="1:6" x14ac:dyDescent="0.2">
      <c r="A3" s="146" t="s">
        <v>14</v>
      </c>
      <c r="B3" s="126" t="s">
        <v>15</v>
      </c>
      <c r="C3" s="127" t="s">
        <v>16</v>
      </c>
      <c r="D3" s="150" t="s">
        <v>17</v>
      </c>
      <c r="E3" s="152" t="s">
        <v>18</v>
      </c>
      <c r="F3" s="146" t="s">
        <v>19</v>
      </c>
    </row>
    <row r="4" spans="1:6" ht="18" customHeight="1" thickBot="1" x14ac:dyDescent="0.25">
      <c r="A4" s="147"/>
      <c r="B4" s="148"/>
      <c r="C4" s="149"/>
      <c r="D4" s="151"/>
      <c r="E4" s="153"/>
      <c r="F4" s="147"/>
    </row>
    <row r="5" spans="1:6" ht="15.75" customHeight="1" x14ac:dyDescent="0.2">
      <c r="A5" s="114">
        <v>1</v>
      </c>
      <c r="B5" s="114">
        <v>2018</v>
      </c>
      <c r="C5" s="114" t="s">
        <v>104</v>
      </c>
      <c r="D5" s="112" t="s">
        <v>103</v>
      </c>
      <c r="E5" s="113" t="s">
        <v>105</v>
      </c>
      <c r="F5" s="107">
        <v>1022</v>
      </c>
    </row>
    <row r="6" spans="1:6" s="108" customFormat="1" ht="13.5" thickBot="1" x14ac:dyDescent="0.25">
      <c r="A6" s="141" t="s">
        <v>21</v>
      </c>
      <c r="B6" s="141"/>
      <c r="C6" s="141"/>
      <c r="D6" s="141"/>
      <c r="E6" s="141"/>
      <c r="F6" s="107">
        <v>1496.1400800000001</v>
      </c>
    </row>
    <row r="7" spans="1:6" ht="15.75" thickBot="1" x14ac:dyDescent="0.3">
      <c r="A7" s="142" t="s">
        <v>22</v>
      </c>
      <c r="B7" s="143"/>
      <c r="C7" s="143"/>
      <c r="D7" s="143"/>
      <c r="E7" s="144"/>
      <c r="F7" s="109">
        <v>2518.1400800000001</v>
      </c>
    </row>
    <row r="8" spans="1:6" ht="15" x14ac:dyDescent="0.25">
      <c r="A8" s="110"/>
      <c r="B8" s="110"/>
      <c r="C8" s="110"/>
      <c r="D8" s="110"/>
      <c r="E8" s="110"/>
      <c r="F8" s="111"/>
    </row>
    <row r="9" spans="1:6" ht="15" x14ac:dyDescent="0.25">
      <c r="A9" s="110"/>
      <c r="B9" s="110"/>
      <c r="C9" s="110"/>
      <c r="D9" s="110"/>
      <c r="E9" s="110"/>
      <c r="F9" s="111"/>
    </row>
    <row r="12" spans="1:6" ht="12.75" customHeight="1" x14ac:dyDescent="0.2">
      <c r="A12" s="67" t="s">
        <v>91</v>
      </c>
      <c r="B12" s="67"/>
      <c r="C12" s="67"/>
      <c r="D12" s="67"/>
      <c r="E12" s="67"/>
    </row>
  </sheetData>
  <mergeCells count="9">
    <mergeCell ref="A6:E6"/>
    <mergeCell ref="A7:E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54" t="s">
        <v>84</v>
      </c>
      <c r="B3" s="154"/>
      <c r="C3" s="154"/>
      <c r="D3" s="154"/>
      <c r="E3" s="154"/>
      <c r="F3" s="154"/>
      <c r="G3" s="154"/>
    </row>
    <row r="5" spans="1:7" ht="15.75" x14ac:dyDescent="0.25">
      <c r="A5" s="117" t="s">
        <v>81</v>
      </c>
      <c r="B5" s="117"/>
      <c r="C5" s="117"/>
      <c r="D5" s="117"/>
      <c r="E5" s="117"/>
      <c r="F5" s="117"/>
      <c r="G5" s="23">
        <v>-276.43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15'!AG15</f>
        <v>5278.9400000000005</v>
      </c>
      <c r="C8" s="5">
        <f>'выборка 15'!AJ15</f>
        <v>2726.15</v>
      </c>
      <c r="D8" s="32">
        <f>'расход по дому ТО'!H17</f>
        <v>3048.0223500000002</v>
      </c>
      <c r="E8" s="5">
        <v>2707.96</v>
      </c>
      <c r="F8" s="5"/>
      <c r="G8" s="156">
        <f>C14-D14</f>
        <v>-1957.4783500000008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1505.796</v>
      </c>
      <c r="E9" s="2"/>
      <c r="F9" s="2"/>
      <c r="G9" s="157"/>
    </row>
    <row r="10" spans="1:7" ht="31.5" customHeight="1" x14ac:dyDescent="0.2">
      <c r="A10" s="3" t="s">
        <v>64</v>
      </c>
      <c r="B10" s="2"/>
      <c r="C10" s="2"/>
      <c r="D10" s="32">
        <f>('выборка 15'!B4*0.15)*2</f>
        <v>129.81</v>
      </c>
      <c r="E10" s="2"/>
      <c r="F10" s="2"/>
      <c r="G10" s="157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/>
      <c r="F11" s="2"/>
      <c r="G11" s="157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/>
      <c r="F12" s="2"/>
      <c r="G12" s="157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1"/>
      <c r="E13" s="8"/>
      <c r="F13" s="8"/>
      <c r="G13" s="157"/>
    </row>
    <row r="14" spans="1:7" ht="15" customHeight="1" thickBot="1" x14ac:dyDescent="0.3">
      <c r="A14" s="26" t="s">
        <v>75</v>
      </c>
      <c r="B14" s="27">
        <f t="shared" ref="B14:C14" si="0">SUM(B8:B13)</f>
        <v>5278.9400000000005</v>
      </c>
      <c r="C14" s="27">
        <f t="shared" si="0"/>
        <v>2726.15</v>
      </c>
      <c r="D14" s="28">
        <f>SUM(D8:D13)</f>
        <v>4683.6283500000009</v>
      </c>
      <c r="E14" s="27">
        <f>SUM(E8:E13)</f>
        <v>2707.96</v>
      </c>
      <c r="F14" s="27"/>
      <c r="G14" s="51">
        <f>SUM(G8)</f>
        <v>-1957.4783500000008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17" t="s">
        <v>85</v>
      </c>
      <c r="B16" s="117"/>
      <c r="C16" s="117"/>
      <c r="D16" s="117"/>
      <c r="E16" s="117"/>
      <c r="F16" s="117"/>
      <c r="G16" s="29">
        <f>G5+C14-D14</f>
        <v>-2233.9083500000006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17" t="s">
        <v>81</v>
      </c>
      <c r="B20" s="117"/>
      <c r="C20" s="117"/>
      <c r="D20" s="117"/>
      <c r="E20" s="117"/>
      <c r="F20" s="117"/>
      <c r="G20" s="29">
        <v>2160.63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76</v>
      </c>
      <c r="B22" s="19">
        <f>'выборка 15'!O15</f>
        <v>501.94</v>
      </c>
      <c r="C22" s="19">
        <f>'выборка 15'!P15</f>
        <v>299.83</v>
      </c>
      <c r="D22" s="63">
        <v>0</v>
      </c>
      <c r="E22" s="19">
        <v>226.84</v>
      </c>
      <c r="F22" s="19">
        <v>0</v>
      </c>
      <c r="G22" s="64">
        <f>C22-D22</f>
        <v>299.83</v>
      </c>
    </row>
    <row r="23" spans="1:7" x14ac:dyDescent="0.2">
      <c r="G23" s="34"/>
    </row>
    <row r="24" spans="1:7" ht="15.75" x14ac:dyDescent="0.25">
      <c r="A24" s="117" t="s">
        <v>85</v>
      </c>
      <c r="B24" s="117"/>
      <c r="C24" s="117"/>
      <c r="D24" s="117"/>
      <c r="E24" s="117"/>
      <c r="F24" s="117"/>
      <c r="G24" s="29">
        <f>G20+C22-D22</f>
        <v>2460.46</v>
      </c>
    </row>
    <row r="27" spans="1:7" x14ac:dyDescent="0.2">
      <c r="A27" s="155" t="s">
        <v>82</v>
      </c>
      <c r="B27" s="155"/>
      <c r="C27" s="155"/>
      <c r="D27" s="155"/>
      <c r="E27" s="15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59" t="s">
        <v>68</v>
      </c>
      <c r="B2" s="159"/>
      <c r="C2" s="159"/>
      <c r="D2" s="159"/>
      <c r="E2" s="159"/>
      <c r="F2" s="159"/>
      <c r="G2" s="159"/>
      <c r="H2" s="159"/>
    </row>
    <row r="3" spans="1:8" ht="17.25" x14ac:dyDescent="0.3">
      <c r="A3" s="159" t="s">
        <v>78</v>
      </c>
      <c r="B3" s="159"/>
      <c r="C3" s="159"/>
      <c r="D3" s="159"/>
      <c r="E3" s="159"/>
      <c r="F3" s="159"/>
      <c r="G3" s="159"/>
      <c r="H3" s="159"/>
    </row>
    <row r="4" spans="1:8" ht="17.25" x14ac:dyDescent="0.3">
      <c r="A4" s="159" t="s">
        <v>83</v>
      </c>
      <c r="B4" s="159"/>
      <c r="C4" s="159"/>
      <c r="D4" s="159"/>
      <c r="E4" s="159"/>
      <c r="F4" s="159"/>
      <c r="G4" s="159"/>
      <c r="H4" s="159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69</v>
      </c>
      <c r="E6" s="37" t="s">
        <v>18</v>
      </c>
      <c r="F6" s="38" t="s">
        <v>70</v>
      </c>
      <c r="G6" s="38" t="s">
        <v>20</v>
      </c>
      <c r="H6" s="7" t="s">
        <v>71</v>
      </c>
    </row>
    <row r="7" spans="1:8" x14ac:dyDescent="0.2">
      <c r="A7" s="39"/>
      <c r="B7" s="40">
        <v>2015</v>
      </c>
      <c r="C7" s="41" t="s">
        <v>79</v>
      </c>
      <c r="D7" s="42"/>
      <c r="E7" s="43" t="s">
        <v>80</v>
      </c>
      <c r="F7" s="44"/>
      <c r="G7" s="44"/>
      <c r="H7" s="45">
        <v>3000</v>
      </c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60" t="s">
        <v>72</v>
      </c>
      <c r="C16" s="161"/>
      <c r="D16" s="161"/>
      <c r="E16" s="161"/>
      <c r="F16" s="161"/>
      <c r="G16" s="162"/>
      <c r="H16" s="47">
        <f>'выборка 15'!AK15+'выборка 15'!AL15</f>
        <v>48.022349999999996</v>
      </c>
    </row>
    <row r="17" spans="1:8" ht="15.75" thickBot="1" x14ac:dyDescent="0.3">
      <c r="A17" s="142" t="s">
        <v>73</v>
      </c>
      <c r="B17" s="143"/>
      <c r="C17" s="143"/>
      <c r="D17" s="48"/>
      <c r="E17" s="48"/>
      <c r="F17" s="48"/>
      <c r="G17" s="48"/>
      <c r="H17" s="49">
        <f>SUM(H7:H16)</f>
        <v>3048.0223500000002</v>
      </c>
    </row>
    <row r="18" spans="1:8" x14ac:dyDescent="0.2">
      <c r="A18" s="163"/>
      <c r="B18" s="163"/>
      <c r="C18" s="164"/>
      <c r="D18" s="164"/>
      <c r="E18" s="164"/>
      <c r="F18" s="164"/>
      <c r="G18" s="164"/>
      <c r="H18" s="164"/>
    </row>
    <row r="22" spans="1:8" ht="15" x14ac:dyDescent="0.25">
      <c r="A22" s="158" t="s">
        <v>82</v>
      </c>
      <c r="B22" s="158"/>
      <c r="C22" s="158"/>
      <c r="D22" s="158"/>
      <c r="E22" s="158"/>
      <c r="F22" s="158"/>
      <c r="G22" s="158"/>
      <c r="H22" s="158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ТР</vt:lpstr>
      <vt:lpstr>расход ТР</vt:lpstr>
      <vt:lpstr>Р И С отчет18</vt:lpstr>
      <vt:lpstr>Р И С 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2019-01-21T10:31:09Z</cp:lastPrinted>
  <dcterms:created xsi:type="dcterms:W3CDTF">2015-02-24T21:57:31Z</dcterms:created>
  <dcterms:modified xsi:type="dcterms:W3CDTF">2019-03-11T06:28:02Z</dcterms:modified>
</cp:coreProperties>
</file>