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асход ТР" sheetId="8" r:id="rId5"/>
    <sheet name="расход ТО" sheetId="9" r:id="rId6"/>
  </sheets>
  <calcPr calcId="145621" refMode="R1C1"/>
</workbook>
</file>

<file path=xl/calcChain.xml><?xml version="1.0" encoding="utf-8"?>
<calcChain xmlns="http://schemas.openxmlformats.org/spreadsheetml/2006/main">
  <c r="F9" i="8" l="1"/>
  <c r="F22" i="9"/>
  <c r="E8" i="1" l="1"/>
  <c r="E7" i="1"/>
  <c r="S15" i="3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F8" i="1" l="1"/>
  <c r="D8" i="1"/>
  <c r="F13" i="4"/>
  <c r="E13" i="4"/>
  <c r="E6" i="1" s="1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11" i="1" s="1"/>
  <c r="Z15" i="3"/>
  <c r="D11" i="1" s="1"/>
  <c r="AA15" i="3"/>
  <c r="E11" i="1" s="1"/>
  <c r="AB15" i="3"/>
  <c r="F11" i="1" s="1"/>
  <c r="AC15" i="3"/>
  <c r="C13" i="1" s="1"/>
  <c r="AD15" i="3"/>
  <c r="D13" i="1" s="1"/>
  <c r="AE15" i="3"/>
  <c r="C15" i="1" s="1"/>
  <c r="AF15" i="3"/>
  <c r="D15" i="1" s="1"/>
  <c r="F15" i="1" s="1"/>
  <c r="AG15" i="3"/>
  <c r="C16" i="1" s="1"/>
  <c r="AH15" i="3"/>
  <c r="D16" i="1" s="1"/>
  <c r="M15" i="3"/>
  <c r="H15" i="3"/>
  <c r="E15" i="3"/>
  <c r="C7" i="4" l="1"/>
  <c r="C13" i="4" s="1"/>
  <c r="D6" i="1" s="1"/>
  <c r="B7" i="4"/>
  <c r="B13" i="4" s="1"/>
  <c r="C6" i="1" s="1"/>
  <c r="N15" i="3"/>
  <c r="I17" i="2" s="1"/>
  <c r="I18" i="2" s="1"/>
  <c r="D7" i="1" l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<sst xmlns="http://schemas.openxmlformats.org/spreadsheetml/2006/main" count="173" uniqueCount="121">
  <si>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</si>
  <si>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</si>
  <si>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</si>
  <si>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</si>
  <si>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</si>
  <si>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</si>
  <si>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</si>
  <si>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</si>
  <si>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</si>
  <si>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</si>
  <si>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</si>
  <si>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</si>
  <si>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</si>
  <si>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</si>
  <si>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</si>
  <si>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</si>
  <si>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</si>
  <si>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</si>
  <si>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</si>
  <si>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</si>
  <si>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</si>
  <si>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</si>
  <si>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</si>
  <si>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</si>
  <si>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</si>
  <si>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</si>
  <si>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</si>
  <si>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</si>
  <si>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</si>
  <si>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</si>
  <si>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</si>
  <si>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</si>
  <si>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</si>
  <si>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</si>
  <si>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</si>
  <si>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</si>
  <si>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</si>
  <si>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</si>
  <si>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</si>
  <si>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</si>
  <si>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</si>
  <si>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</si>
  <si>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</si>
  <si>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</si>
  <si>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</si>
  <si>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</si>
  <si>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</si>
  <si>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</si>
  <si>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</si>
  <si>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</si>
  <si>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</si>
  <si>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</si>
  <si>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</si>
  <si>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</si>
  <si>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</si>
  <si>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</si>
  <si>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</si>
  <si>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</si>
  <si>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</si>
  <si>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</si>
  <si>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</si>
  <si>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</si>
  <si>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</si>
  <si>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</si>
  <si>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</si>
  <si>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</si>
  <si>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</si>
  <si>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</si>
  <si>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</si>
  <si>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</si>
  <si>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</si>
  <si>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</si>
  <si>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</si>
  <si>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</si>
  <si>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ВСЕГО:</t>
  </si>
  <si>
    <t>1,5% от антена,газ.сети</t>
  </si>
  <si>
    <t>Комарова, 6-2</t>
  </si>
  <si>
    <t>в доме по адресу ул.Комарова, 6-2</t>
  </si>
  <si>
    <t>начислено за дымоходы и вент каналы. Жил</t>
  </si>
  <si>
    <t>получено за дымоходы и вент каналы. Жил.</t>
  </si>
  <si>
    <t>Итого</t>
  </si>
  <si>
    <t>Генеральный директор ООО У0 "ТаганСервис"____________________________________________Балаев А.С.</t>
  </si>
  <si>
    <t>в доме по  адресу ул. Комарова, 6-2 за период с 01.06.2015 по 30.06.2015гг.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</si>
  <si>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</si>
  <si>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</si>
  <si>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</si>
  <si>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Комарова, 6-2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</si>
  <si>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Комарова, 6-2</t>
  </si>
  <si>
    <t>май</t>
  </si>
  <si>
    <t>Информация о выполненных работах  по статье "Ремонт жилья"</t>
  </si>
  <si>
    <t>Генеральный директор ООО У0 "ТаганСервис"____________________________________________</t>
  </si>
  <si>
    <t>октябрь</t>
  </si>
  <si>
    <t>кровля</t>
  </si>
  <si>
    <t>ноябрь</t>
  </si>
  <si>
    <t>Информация о выполненных работах  по статье "Содержание жилья"</t>
  </si>
  <si>
    <t>территория</t>
  </si>
  <si>
    <t>доставка материалов</t>
  </si>
  <si>
    <t>апрель</t>
  </si>
  <si>
    <t>покос травы</t>
  </si>
  <si>
    <t>смена ламп</t>
  </si>
  <si>
    <t>кв.2</t>
  </si>
  <si>
    <t>ревизия ЩЭ со сменой АВ</t>
  </si>
  <si>
    <t>июль</t>
  </si>
  <si>
    <t>август</t>
  </si>
  <si>
    <t>очистка от мусора</t>
  </si>
  <si>
    <t>сентябрь</t>
  </si>
  <si>
    <t>отмостка</t>
  </si>
  <si>
    <t>ремонт отмостки</t>
  </si>
  <si>
    <t>фасад</t>
  </si>
  <si>
    <t>устранение граффити</t>
  </si>
  <si>
    <t>ЦО</t>
  </si>
  <si>
    <t>заполнение системы</t>
  </si>
  <si>
    <t>подвал</t>
  </si>
  <si>
    <t>ремонт дверей</t>
  </si>
  <si>
    <t>установка светильника</t>
  </si>
  <si>
    <t>изготовление и доставка пескопасты</t>
  </si>
  <si>
    <t>за период с 01.01.2018 по 31.12.2018 г.</t>
  </si>
  <si>
    <t>подвал КНС</t>
  </si>
  <si>
    <t>смена труб ф110мм</t>
  </si>
  <si>
    <t>ревизия ВРУ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</si>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</sst>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7" xfId="0" applyFont="1" applyBorder="1" applyAlignment="1">
      <alignment wrapText="1"/>
    </xf>
    <xf numFmtId="0" fontId="0" fillId="0" borderId="28" xfId="0" applyBorder="1"/>
    <xf numFmtId="0" fontId="1" fillId="0" borderId="3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2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2" fontId="0" fillId="0" borderId="29" xfId="0" applyNumberFormat="1" applyBorder="1"/>
    <xf numFmtId="2" fontId="0" fillId="0" borderId="31" xfId="0" applyNumberFormat="1" applyBorder="1"/>
    <xf numFmtId="2" fontId="0" fillId="0" borderId="25" xfId="0" applyNumberFormat="1" applyBorder="1"/>
    <xf numFmtId="0" fontId="4" fillId="0" borderId="0" xfId="0" applyFont="1" applyAlignment="1"/>
    <xf numFmtId="0" fontId="0" fillId="0" borderId="1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0" borderId="35" xfId="0" applyNumberFormat="1" applyFont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3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3" fontId="4" fillId="0" borderId="3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W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2" t="s">
        <v>27</v>
      </c>
      <c r="B2" s="13" t="s">
        <v>28</v>
      </c>
      <c r="C2" s="13" t="s">
        <v>29</v>
      </c>
      <c r="D2" s="13" t="s">
        <v>31</v>
      </c>
      <c r="E2" s="16" t="s">
        <v>38</v>
      </c>
      <c r="F2" s="13" t="s">
        <v>30</v>
      </c>
      <c r="G2" s="13" t="s">
        <v>32</v>
      </c>
      <c r="H2" s="16" t="s">
        <v>39</v>
      </c>
      <c r="I2" s="13" t="s">
        <v>33</v>
      </c>
      <c r="J2" s="13" t="s">
        <v>34</v>
      </c>
      <c r="K2" s="13" t="s">
        <v>56</v>
      </c>
      <c r="L2" s="13" t="s">
        <v>35</v>
      </c>
      <c r="M2" s="16" t="s">
        <v>36</v>
      </c>
      <c r="N2" s="16" t="s">
        <v>37</v>
      </c>
      <c r="O2" s="14" t="s">
        <v>40</v>
      </c>
      <c r="P2" s="14" t="s">
        <v>78</v>
      </c>
      <c r="Q2" s="14" t="s">
        <v>80</v>
      </c>
      <c r="R2" s="14" t="s">
        <v>41</v>
      </c>
      <c r="S2" s="14" t="s">
        <v>79</v>
      </c>
      <c r="T2" s="14" t="s">
        <v>80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  <c r="AC2" s="14" t="s">
        <v>50</v>
      </c>
      <c r="AD2" s="14" t="s">
        <v>51</v>
      </c>
      <c r="AE2" s="14" t="s">
        <v>52</v>
      </c>
      <c r="AF2" s="14" t="s">
        <v>53</v>
      </c>
      <c r="AG2" s="14" t="s">
        <v>54</v>
      </c>
      <c r="AH2" s="15" t="s">
        <v>55</v>
      </c>
      <c r="AI2" s="13" t="s">
        <v>58</v>
      </c>
      <c r="AJ2" s="13" t="s">
        <v>31</v>
      </c>
      <c r="AK2" s="16" t="s">
        <v>38</v>
      </c>
      <c r="AL2" s="13" t="s">
        <v>59</v>
      </c>
      <c r="AM2" s="13" t="s">
        <v>32</v>
      </c>
      <c r="AN2" s="16" t="s">
        <v>39</v>
      </c>
      <c r="AO2" s="16" t="s">
        <v>75</v>
      </c>
      <c r="AP2" s="16" t="s">
        <v>37</v>
      </c>
    </row>
    <row r="3" spans="1:42" x14ac:dyDescent="0.2">
      <c r="A3" s="11" t="s">
        <v>76</v>
      </c>
      <c r="B3" s="3">
        <v>1080.29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7">
        <f>AI3+AJ3</f>
        <v>0</v>
      </c>
      <c r="AL3" s="3">
        <v>0</v>
      </c>
      <c r="AM3" s="3">
        <v>0</v>
      </c>
      <c r="AN3" s="17">
        <f>AL3+AM3</f>
        <v>0</v>
      </c>
      <c r="AO3" s="37">
        <f>AF3*1.5%</f>
        <v>0</v>
      </c>
      <c r="AP3" s="19">
        <f>AN3*1.5%</f>
        <v>0</v>
      </c>
    </row>
    <row r="4" spans="1:42" x14ac:dyDescent="0.2">
      <c r="A4" s="11" t="s">
        <v>76</v>
      </c>
      <c r="B4" s="3">
        <v>1080.29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7">
        <f t="shared" ref="AK4:AK14" si="4">AI4+AJ4</f>
        <v>0</v>
      </c>
      <c r="AL4" s="3">
        <v>0</v>
      </c>
      <c r="AM4" s="3">
        <v>0</v>
      </c>
      <c r="AN4" s="17">
        <f t="shared" ref="AN4:AN14" si="5">AL4+AM4</f>
        <v>0</v>
      </c>
      <c r="AO4" s="37">
        <f t="shared" ref="AO4:AO14" si="6">AF4*1.5%</f>
        <v>0</v>
      </c>
      <c r="AP4" s="19">
        <f t="shared" ref="AP4:AP14" si="7">AN4*1.5%</f>
        <v>0</v>
      </c>
    </row>
    <row r="5" spans="1:42" x14ac:dyDescent="0.2">
      <c r="A5" s="11" t="s">
        <v>76</v>
      </c>
      <c r="B5" s="3">
        <v>1080.29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7">
        <f t="shared" si="4"/>
        <v>0</v>
      </c>
      <c r="AL5" s="3">
        <v>0</v>
      </c>
      <c r="AM5" s="3">
        <v>0</v>
      </c>
      <c r="AN5" s="17">
        <f t="shared" si="5"/>
        <v>0</v>
      </c>
      <c r="AO5" s="37">
        <f t="shared" si="6"/>
        <v>0</v>
      </c>
      <c r="AP5" s="19">
        <f t="shared" si="7"/>
        <v>0</v>
      </c>
    </row>
    <row r="6" spans="1:42" x14ac:dyDescent="0.2">
      <c r="A6" s="11" t="s">
        <v>76</v>
      </c>
      <c r="B6" s="3">
        <v>1080.29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7">
        <f t="shared" si="4"/>
        <v>0</v>
      </c>
      <c r="AL6" s="3">
        <v>0</v>
      </c>
      <c r="AM6" s="3">
        <v>0</v>
      </c>
      <c r="AN6" s="17">
        <f t="shared" si="5"/>
        <v>0</v>
      </c>
      <c r="AO6" s="37">
        <f t="shared" si="6"/>
        <v>0</v>
      </c>
      <c r="AP6" s="19">
        <f t="shared" si="7"/>
        <v>0</v>
      </c>
    </row>
    <row r="7" spans="1:42" x14ac:dyDescent="0.2">
      <c r="A7" s="11" t="s">
        <v>76</v>
      </c>
      <c r="B7" s="3">
        <v>1080.29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7">
        <f t="shared" si="4"/>
        <v>0</v>
      </c>
      <c r="AL7" s="3">
        <v>0</v>
      </c>
      <c r="AM7" s="3">
        <v>0</v>
      </c>
      <c r="AN7" s="17">
        <f t="shared" si="5"/>
        <v>0</v>
      </c>
      <c r="AO7" s="37">
        <f t="shared" si="6"/>
        <v>0</v>
      </c>
      <c r="AP7" s="19">
        <f t="shared" si="7"/>
        <v>0</v>
      </c>
    </row>
    <row r="8" spans="1:42" x14ac:dyDescent="0.2">
      <c r="A8" s="11" t="s">
        <v>76</v>
      </c>
      <c r="B8" s="3">
        <v>1080.29</v>
      </c>
      <c r="C8" s="2">
        <v>3850.14</v>
      </c>
      <c r="D8" s="2">
        <v>425.05</v>
      </c>
      <c r="E8" s="17">
        <f t="shared" si="0"/>
        <v>4275.1899999999996</v>
      </c>
      <c r="F8" s="2">
        <v>164.84</v>
      </c>
      <c r="G8" s="2">
        <v>0</v>
      </c>
      <c r="H8" s="17">
        <f t="shared" si="1"/>
        <v>164.84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2.4725999999999999</v>
      </c>
      <c r="O8" s="2">
        <v>532.38</v>
      </c>
      <c r="P8" s="2">
        <v>72.69</v>
      </c>
      <c r="Q8" s="3">
        <f t="shared" ref="Q8:Q14" si="8">O8+P8</f>
        <v>605.06999999999994</v>
      </c>
      <c r="R8" s="2">
        <v>22.79</v>
      </c>
      <c r="S8" s="2">
        <v>0</v>
      </c>
      <c r="T8" s="3">
        <f t="shared" ref="T8:T14" si="9">R8+S8</f>
        <v>22.79</v>
      </c>
      <c r="U8" s="2">
        <v>0</v>
      </c>
      <c r="V8" s="2">
        <v>0</v>
      </c>
      <c r="W8" s="2">
        <v>0</v>
      </c>
      <c r="X8" s="2">
        <v>0</v>
      </c>
      <c r="Y8" s="2">
        <v>164.79</v>
      </c>
      <c r="Z8" s="2">
        <v>0</v>
      </c>
      <c r="AA8" s="2">
        <v>0</v>
      </c>
      <c r="AB8" s="2">
        <v>0</v>
      </c>
      <c r="AC8" s="2">
        <v>1711.19</v>
      </c>
      <c r="AD8" s="2">
        <v>73.260000000000005</v>
      </c>
      <c r="AE8" s="2">
        <v>285.20999999999998</v>
      </c>
      <c r="AF8" s="2">
        <v>12.21</v>
      </c>
      <c r="AG8" s="2">
        <v>1958.31</v>
      </c>
      <c r="AH8" s="2">
        <v>83.84</v>
      </c>
      <c r="AI8" s="2">
        <v>4420.55</v>
      </c>
      <c r="AJ8" s="2">
        <v>488.02</v>
      </c>
      <c r="AK8" s="17">
        <f t="shared" si="4"/>
        <v>4908.57</v>
      </c>
      <c r="AL8" s="2">
        <v>189.26</v>
      </c>
      <c r="AM8" s="2">
        <v>0</v>
      </c>
      <c r="AN8" s="17">
        <f t="shared" si="5"/>
        <v>189.26</v>
      </c>
      <c r="AO8" s="37">
        <f t="shared" si="6"/>
        <v>0.18315000000000001</v>
      </c>
      <c r="AP8" s="19">
        <f t="shared" si="7"/>
        <v>2.8388999999999998</v>
      </c>
    </row>
    <row r="9" spans="1:42" x14ac:dyDescent="0.2">
      <c r="A9" s="11" t="s">
        <v>76</v>
      </c>
      <c r="B9" s="3">
        <v>1080.29</v>
      </c>
      <c r="C9" s="2">
        <v>0</v>
      </c>
      <c r="D9" s="2">
        <v>0</v>
      </c>
      <c r="E9" s="17">
        <f t="shared" si="0"/>
        <v>0</v>
      </c>
      <c r="F9" s="2">
        <v>3247.53</v>
      </c>
      <c r="G9" s="2">
        <v>0</v>
      </c>
      <c r="H9" s="17">
        <f t="shared" si="1"/>
        <v>3247.53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48.712949999999999</v>
      </c>
      <c r="O9" s="2">
        <v>570.39</v>
      </c>
      <c r="P9" s="2"/>
      <c r="Q9" s="3">
        <f t="shared" si="8"/>
        <v>570.39</v>
      </c>
      <c r="R9" s="2">
        <v>695.78</v>
      </c>
      <c r="S9" s="2"/>
      <c r="T9" s="3">
        <f t="shared" si="9"/>
        <v>695.78</v>
      </c>
      <c r="U9" s="2">
        <v>0</v>
      </c>
      <c r="V9" s="2">
        <v>0</v>
      </c>
      <c r="W9" s="2">
        <v>0</v>
      </c>
      <c r="X9" s="2">
        <v>0</v>
      </c>
      <c r="Y9" s="2">
        <v>173.46</v>
      </c>
      <c r="Z9" s="2">
        <v>164.79</v>
      </c>
      <c r="AA9" s="2">
        <v>0</v>
      </c>
      <c r="AB9" s="2">
        <v>0</v>
      </c>
      <c r="AC9" s="2">
        <v>1787.2</v>
      </c>
      <c r="AD9" s="2">
        <v>2257.4899999999998</v>
      </c>
      <c r="AE9" s="2">
        <v>332.74</v>
      </c>
      <c r="AF9" s="2">
        <v>384.49</v>
      </c>
      <c r="AG9" s="2">
        <v>2072.41</v>
      </c>
      <c r="AH9" s="2">
        <v>2548.19</v>
      </c>
      <c r="AI9" s="2">
        <v>8584.3799999999992</v>
      </c>
      <c r="AJ9" s="2">
        <v>0</v>
      </c>
      <c r="AK9" s="17">
        <f t="shared" si="4"/>
        <v>8584.3799999999992</v>
      </c>
      <c r="AL9" s="2">
        <v>7441.72</v>
      </c>
      <c r="AM9" s="2">
        <v>0</v>
      </c>
      <c r="AN9" s="17">
        <f t="shared" si="5"/>
        <v>7441.72</v>
      </c>
      <c r="AO9" s="37">
        <f t="shared" si="6"/>
        <v>5.7673499999999995</v>
      </c>
      <c r="AP9" s="19">
        <f t="shared" si="7"/>
        <v>111.6258</v>
      </c>
    </row>
    <row r="10" spans="1:42" x14ac:dyDescent="0.2">
      <c r="A10" s="11" t="s">
        <v>76</v>
      </c>
      <c r="B10" s="3">
        <v>1080.29</v>
      </c>
      <c r="C10" s="2">
        <v>0</v>
      </c>
      <c r="D10" s="2">
        <v>0</v>
      </c>
      <c r="E10" s="17">
        <f t="shared" si="0"/>
        <v>0</v>
      </c>
      <c r="F10" s="2">
        <v>146.94999999999999</v>
      </c>
      <c r="G10" s="2">
        <v>0</v>
      </c>
      <c r="H10" s="17">
        <f t="shared" si="1"/>
        <v>146.94999999999999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2.2042499999999996</v>
      </c>
      <c r="O10" s="2">
        <v>570.39</v>
      </c>
      <c r="P10" s="2"/>
      <c r="Q10" s="3">
        <f t="shared" si="8"/>
        <v>570.39</v>
      </c>
      <c r="R10" s="2">
        <v>544.70000000000005</v>
      </c>
      <c r="S10" s="2"/>
      <c r="T10" s="3">
        <f t="shared" si="9"/>
        <v>544.70000000000005</v>
      </c>
      <c r="U10" s="2">
        <v>0</v>
      </c>
      <c r="V10" s="2">
        <v>0</v>
      </c>
      <c r="W10" s="2">
        <v>0</v>
      </c>
      <c r="X10" s="2">
        <v>0</v>
      </c>
      <c r="Y10" s="2">
        <v>173.46</v>
      </c>
      <c r="Z10" s="2">
        <v>173.46</v>
      </c>
      <c r="AA10" s="2">
        <v>0</v>
      </c>
      <c r="AB10" s="2">
        <v>0</v>
      </c>
      <c r="AC10" s="2">
        <v>1787.2</v>
      </c>
      <c r="AD10" s="2">
        <v>1755.14</v>
      </c>
      <c r="AE10" s="2">
        <v>332.74</v>
      </c>
      <c r="AF10" s="2">
        <v>316.79000000000002</v>
      </c>
      <c r="AG10" s="2">
        <v>2072.41</v>
      </c>
      <c r="AH10" s="2">
        <v>1980.01</v>
      </c>
      <c r="AI10" s="2">
        <v>8584.3799999999992</v>
      </c>
      <c r="AJ10" s="2">
        <v>0</v>
      </c>
      <c r="AK10" s="17">
        <f t="shared" si="4"/>
        <v>8584.3799999999992</v>
      </c>
      <c r="AL10" s="2">
        <v>8060.72</v>
      </c>
      <c r="AM10" s="2">
        <v>0</v>
      </c>
      <c r="AN10" s="17">
        <f t="shared" si="5"/>
        <v>8060.72</v>
      </c>
      <c r="AO10" s="37">
        <f t="shared" si="6"/>
        <v>4.7518500000000001</v>
      </c>
      <c r="AP10" s="19">
        <f t="shared" si="7"/>
        <v>120.91079999999999</v>
      </c>
    </row>
    <row r="11" spans="1:42" x14ac:dyDescent="0.2">
      <c r="A11" s="11" t="s">
        <v>76</v>
      </c>
      <c r="B11" s="3">
        <v>1080.29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4"/>
        <v>0</v>
      </c>
      <c r="AL11" s="2"/>
      <c r="AM11" s="2"/>
      <c r="AN11" s="17">
        <f t="shared" si="5"/>
        <v>0</v>
      </c>
      <c r="AO11" s="37">
        <f t="shared" si="6"/>
        <v>0</v>
      </c>
      <c r="AP11" s="19">
        <f t="shared" si="7"/>
        <v>0</v>
      </c>
    </row>
    <row r="12" spans="1:42" x14ac:dyDescent="0.2">
      <c r="A12" s="11" t="s">
        <v>76</v>
      </c>
      <c r="B12" s="3">
        <v>1080.29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4"/>
        <v>0</v>
      </c>
      <c r="AL12" s="2"/>
      <c r="AM12" s="2"/>
      <c r="AN12" s="17">
        <f t="shared" si="5"/>
        <v>0</v>
      </c>
      <c r="AO12" s="37">
        <f t="shared" si="6"/>
        <v>0</v>
      </c>
      <c r="AP12" s="19">
        <f t="shared" si="7"/>
        <v>0</v>
      </c>
    </row>
    <row r="13" spans="1:42" x14ac:dyDescent="0.2">
      <c r="A13" s="11" t="s">
        <v>76</v>
      </c>
      <c r="B13" s="3">
        <v>1080.29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4"/>
        <v>0</v>
      </c>
      <c r="AL13" s="2"/>
      <c r="AM13" s="2"/>
      <c r="AN13" s="17">
        <f t="shared" si="5"/>
        <v>0</v>
      </c>
      <c r="AO13" s="37">
        <f t="shared" si="6"/>
        <v>0</v>
      </c>
      <c r="AP13" s="19">
        <f t="shared" si="7"/>
        <v>0</v>
      </c>
    </row>
    <row r="14" spans="1:42" ht="13.5" thickBot="1" x14ac:dyDescent="0.25">
      <c r="A14" s="11" t="s">
        <v>76</v>
      </c>
      <c r="B14" s="3">
        <v>1080.29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3">
        <f t="shared" si="8"/>
        <v>0</v>
      </c>
      <c r="R14" s="7"/>
      <c r="S14" s="7"/>
      <c r="T14" s="3">
        <f t="shared" si="9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7">
        <f t="shared" si="4"/>
        <v>0</v>
      </c>
      <c r="AL14" s="7"/>
      <c r="AM14" s="7"/>
      <c r="AN14" s="17">
        <f t="shared" si="5"/>
        <v>0</v>
      </c>
      <c r="AO14" s="37">
        <f t="shared" si="6"/>
        <v>0</v>
      </c>
      <c r="AP14" s="19">
        <f t="shared" si="7"/>
        <v>0</v>
      </c>
    </row>
    <row r="15" spans="1:42" ht="13.5" thickBot="1" x14ac:dyDescent="0.25">
      <c r="A15" s="9" t="s">
        <v>26</v>
      </c>
      <c r="B15" s="8">
        <v>0</v>
      </c>
      <c r="C15" s="8">
        <f t="shared" ref="C15:G15" si="10">SUM(C3:C14)</f>
        <v>3850.14</v>
      </c>
      <c r="D15" s="8">
        <f t="shared" si="10"/>
        <v>425.05</v>
      </c>
      <c r="E15" s="18">
        <f t="shared" si="10"/>
        <v>4275.1899999999996</v>
      </c>
      <c r="F15" s="8">
        <f t="shared" si="10"/>
        <v>3559.32</v>
      </c>
      <c r="G15" s="8">
        <f t="shared" si="10"/>
        <v>0</v>
      </c>
      <c r="H15" s="18">
        <f t="shared" ref="H15:AI15" si="11">SUM(H3:H14)</f>
        <v>3559.32</v>
      </c>
      <c r="I15" s="8">
        <f t="shared" si="11"/>
        <v>0</v>
      </c>
      <c r="J15" s="8">
        <f t="shared" si="11"/>
        <v>0</v>
      </c>
      <c r="K15" s="8">
        <f t="shared" si="11"/>
        <v>0</v>
      </c>
      <c r="L15" s="8">
        <f t="shared" si="11"/>
        <v>0</v>
      </c>
      <c r="M15" s="18">
        <f t="shared" si="11"/>
        <v>0</v>
      </c>
      <c r="N15" s="20">
        <f t="shared" si="11"/>
        <v>53.389800000000001</v>
      </c>
      <c r="O15" s="9">
        <f t="shared" si="11"/>
        <v>1673.1599999999999</v>
      </c>
      <c r="P15" s="47">
        <f>SUM(P3:P14)</f>
        <v>72.69</v>
      </c>
      <c r="Q15" s="47">
        <f>SUM(Q3:Q14)</f>
        <v>1745.85</v>
      </c>
      <c r="R15" s="8">
        <f t="shared" si="11"/>
        <v>1263.27</v>
      </c>
      <c r="S15" s="8">
        <f>SUM(S3:S14)</f>
        <v>0</v>
      </c>
      <c r="T15" s="8">
        <f>SUM(T3:T14)</f>
        <v>1263.27</v>
      </c>
      <c r="U15" s="8">
        <f t="shared" si="11"/>
        <v>0</v>
      </c>
      <c r="V15" s="8">
        <f t="shared" si="11"/>
        <v>0</v>
      </c>
      <c r="W15" s="8">
        <f t="shared" si="11"/>
        <v>0</v>
      </c>
      <c r="X15" s="8">
        <f t="shared" si="11"/>
        <v>0</v>
      </c>
      <c r="Y15" s="8">
        <f t="shared" si="11"/>
        <v>511.71000000000004</v>
      </c>
      <c r="Z15" s="8">
        <f t="shared" si="11"/>
        <v>338.25</v>
      </c>
      <c r="AA15" s="8">
        <f t="shared" si="11"/>
        <v>0</v>
      </c>
      <c r="AB15" s="8">
        <f t="shared" si="11"/>
        <v>0</v>
      </c>
      <c r="AC15" s="8">
        <f t="shared" si="11"/>
        <v>5285.59</v>
      </c>
      <c r="AD15" s="8">
        <f t="shared" si="11"/>
        <v>4085.8900000000003</v>
      </c>
      <c r="AE15" s="8">
        <f t="shared" si="11"/>
        <v>950.69</v>
      </c>
      <c r="AF15" s="8">
        <f t="shared" si="11"/>
        <v>713.49</v>
      </c>
      <c r="AG15" s="8">
        <f t="shared" si="11"/>
        <v>6103.1299999999992</v>
      </c>
      <c r="AH15" s="10">
        <f t="shared" si="11"/>
        <v>4612.04</v>
      </c>
      <c r="AI15" s="8">
        <f t="shared" si="11"/>
        <v>21589.309999999998</v>
      </c>
      <c r="AJ15" s="8">
        <f>SUM(AJ3:AJ14)</f>
        <v>488.02</v>
      </c>
      <c r="AK15" s="18">
        <f>SUM(AK3:AK14)</f>
        <v>22077.329999999998</v>
      </c>
      <c r="AL15" s="8">
        <f>SUM(AL3:AL14)</f>
        <v>15691.7</v>
      </c>
      <c r="AM15" s="8">
        <f>SUM(AM3:AM14)</f>
        <v>0</v>
      </c>
      <c r="AN15" s="18">
        <f>SUM(AN3:AN14)</f>
        <v>15691.7</v>
      </c>
      <c r="AO15" s="18">
        <f t="shared" ref="AO15" si="12">SUM(AO3:AO14)</f>
        <v>10.702349999999999</v>
      </c>
      <c r="AP15" s="20">
        <f t="shared" ref="AP15" si="13">SUM(AP3:AP14)</f>
        <v>235.37549999999999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6" sqref="E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68" t="s">
        <v>13</v>
      </c>
      <c r="C2" s="68"/>
      <c r="D2" s="68"/>
      <c r="E2" s="68"/>
      <c r="F2" s="68"/>
    </row>
    <row r="3" spans="2:9" ht="26.25" customHeight="1" x14ac:dyDescent="0.35">
      <c r="B3" s="67" t="s">
        <v>82</v>
      </c>
      <c r="C3" s="67"/>
      <c r="D3" s="67"/>
      <c r="E3" s="67"/>
      <c r="F3" s="67"/>
      <c r="G3" s="1"/>
      <c r="H3" s="1"/>
      <c r="I3" s="1"/>
    </row>
    <row r="4" spans="2:9" ht="30" customHeight="1" thickBot="1" x14ac:dyDescent="0.25">
      <c r="B4" s="67"/>
      <c r="C4" s="67"/>
      <c r="D4" s="67"/>
      <c r="E4" s="67"/>
      <c r="F4" s="67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39" t="s">
        <v>1</v>
      </c>
      <c r="C6" s="40">
        <f>'отчет тек. ремонт'!B13</f>
        <v>4275.1899999999996</v>
      </c>
      <c r="D6" s="40">
        <f>'отчет тек. ремонт'!C13</f>
        <v>3559.32</v>
      </c>
      <c r="E6" s="40">
        <f>'отчет тек. ремонт'!E13</f>
        <v>437.77</v>
      </c>
      <c r="F6" s="48">
        <f>'отчет тек. ремонт'!G15</f>
        <v>134030.29019999999</v>
      </c>
    </row>
    <row r="7" spans="2:9" x14ac:dyDescent="0.2">
      <c r="B7" s="41" t="s">
        <v>57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9" t="e">
        <f>#REF!</f>
        <v>#REF!</v>
      </c>
    </row>
    <row r="8" spans="2:9" ht="25.5" x14ac:dyDescent="0.2">
      <c r="B8" s="42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50" t="e">
        <f>#REF!</f>
        <v>#REF!</v>
      </c>
    </row>
    <row r="9" spans="2:9" ht="51" x14ac:dyDescent="0.2">
      <c r="B9" s="42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42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42" t="s">
        <v>5</v>
      </c>
      <c r="C11" s="2">
        <f>'выборка 15'!Y15</f>
        <v>511.71000000000004</v>
      </c>
      <c r="D11" s="2">
        <f>'выборка 15'!Z15</f>
        <v>338.25</v>
      </c>
      <c r="E11" s="2">
        <f>'выборка 15'!AA15</f>
        <v>0</v>
      </c>
      <c r="F11" s="2">
        <f>'выборка 15'!AB15</f>
        <v>0</v>
      </c>
    </row>
    <row r="12" spans="2:9" x14ac:dyDescent="0.2">
      <c r="B12" s="42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42" t="s">
        <v>7</v>
      </c>
      <c r="C13" s="2">
        <f>'выборка 15'!AC15</f>
        <v>5285.59</v>
      </c>
      <c r="D13" s="2">
        <f>'выборка 15'!AD15</f>
        <v>4085.8900000000003</v>
      </c>
      <c r="E13" s="2">
        <v>-524.51</v>
      </c>
      <c r="F13" s="43">
        <v>0</v>
      </c>
    </row>
    <row r="14" spans="2:9" ht="25.5" x14ac:dyDescent="0.2">
      <c r="B14" s="42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42" t="s">
        <v>9</v>
      </c>
      <c r="C15" s="2">
        <f>'выборка 15'!AE15</f>
        <v>950.69</v>
      </c>
      <c r="D15" s="2">
        <f>'выборка 15'!AF15</f>
        <v>713.49</v>
      </c>
      <c r="E15" s="2">
        <v>-111.49</v>
      </c>
      <c r="F15" s="43">
        <f>D15</f>
        <v>713.49</v>
      </c>
    </row>
    <row r="16" spans="2:9" ht="26.25" thickBot="1" x14ac:dyDescent="0.25">
      <c r="B16" s="44" t="s">
        <v>10</v>
      </c>
      <c r="C16" s="45">
        <f>'выборка 15'!AG15</f>
        <v>6103.1299999999992</v>
      </c>
      <c r="D16" s="45">
        <f>'выборка 15'!AH15</f>
        <v>4612.04</v>
      </c>
      <c r="E16" s="45">
        <v>-83.84</v>
      </c>
      <c r="F16" s="46">
        <v>0</v>
      </c>
    </row>
    <row r="18" spans="2:6" ht="19.5" customHeight="1" x14ac:dyDescent="0.2">
      <c r="B18" s="69" t="s">
        <v>84</v>
      </c>
      <c r="C18" s="69"/>
      <c r="D18" s="69"/>
      <c r="E18" s="69"/>
      <c r="F18" s="6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20" sqref="E20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0" t="s">
        <v>87</v>
      </c>
      <c r="B2" s="70"/>
      <c r="C2" s="70"/>
      <c r="D2" s="70"/>
      <c r="E2" s="70"/>
      <c r="F2" s="70"/>
      <c r="G2" s="70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71" t="s">
        <v>83</v>
      </c>
      <c r="B4" s="71"/>
      <c r="C4" s="71"/>
      <c r="D4" s="71"/>
      <c r="E4" s="71"/>
      <c r="F4" s="71"/>
      <c r="G4" s="26">
        <v>130524.36</v>
      </c>
    </row>
    <row r="5" spans="1:7" ht="13.5" thickBot="1" x14ac:dyDescent="0.25"/>
    <row r="6" spans="1:7" ht="60" customHeight="1" thickBot="1" x14ac:dyDescent="0.3">
      <c r="A6" s="27"/>
      <c r="B6" s="28" t="s">
        <v>60</v>
      </c>
      <c r="C6" s="28" t="s">
        <v>61</v>
      </c>
      <c r="D6" s="28" t="s">
        <v>62</v>
      </c>
      <c r="E6" s="28" t="s">
        <v>63</v>
      </c>
      <c r="F6" s="28" t="s">
        <v>64</v>
      </c>
      <c r="G6" s="29" t="s">
        <v>65</v>
      </c>
    </row>
    <row r="7" spans="1:7" x14ac:dyDescent="0.2">
      <c r="A7" s="11" t="s">
        <v>1</v>
      </c>
      <c r="B7" s="3">
        <f>'выборка 15'!C15</f>
        <v>3850.14</v>
      </c>
      <c r="C7" s="3">
        <f>'выборка 15'!F15</f>
        <v>3559.32</v>
      </c>
      <c r="D7" s="72">
        <f>'расход по дому ТР 15'!I18</f>
        <v>53.389800000000001</v>
      </c>
      <c r="E7" s="3">
        <v>437.77</v>
      </c>
      <c r="F7" s="3">
        <v>0</v>
      </c>
      <c r="G7" s="72">
        <f>C13-D13</f>
        <v>3505.9302000000002</v>
      </c>
    </row>
    <row r="8" spans="1:7" x14ac:dyDescent="0.2">
      <c r="A8" s="6" t="s">
        <v>66</v>
      </c>
      <c r="B8" s="2">
        <v>0</v>
      </c>
      <c r="C8" s="2">
        <v>0</v>
      </c>
      <c r="D8" s="73"/>
      <c r="E8" s="2">
        <v>0</v>
      </c>
      <c r="F8" s="2">
        <v>0</v>
      </c>
      <c r="G8" s="73"/>
    </row>
    <row r="9" spans="1:7" x14ac:dyDescent="0.2">
      <c r="A9" s="6" t="s">
        <v>67</v>
      </c>
      <c r="B9" s="2">
        <v>0</v>
      </c>
      <c r="C9" s="2">
        <v>0</v>
      </c>
      <c r="D9" s="73"/>
      <c r="E9" s="2">
        <v>0</v>
      </c>
      <c r="F9" s="2">
        <v>0</v>
      </c>
      <c r="G9" s="73"/>
    </row>
    <row r="10" spans="1:7" x14ac:dyDescent="0.2">
      <c r="A10" s="11" t="s">
        <v>68</v>
      </c>
      <c r="B10" s="2">
        <f>'выборка 15'!D15</f>
        <v>425.05</v>
      </c>
      <c r="C10" s="2">
        <f>'выборка 15'!G15</f>
        <v>0</v>
      </c>
      <c r="D10" s="73"/>
      <c r="E10" s="2">
        <v>0</v>
      </c>
      <c r="F10" s="2">
        <v>0</v>
      </c>
      <c r="G10" s="73"/>
    </row>
    <row r="11" spans="1:7" x14ac:dyDescent="0.2">
      <c r="A11" s="6" t="s">
        <v>69</v>
      </c>
      <c r="B11" s="2">
        <v>0</v>
      </c>
      <c r="C11" s="2">
        <v>0</v>
      </c>
      <c r="D11" s="73"/>
      <c r="E11" s="2">
        <v>0</v>
      </c>
      <c r="F11" s="2">
        <v>0</v>
      </c>
      <c r="G11" s="73"/>
    </row>
    <row r="12" spans="1:7" ht="13.5" thickBot="1" x14ac:dyDescent="0.25">
      <c r="A12" s="30" t="s">
        <v>70</v>
      </c>
      <c r="B12" s="2">
        <v>0</v>
      </c>
      <c r="C12" s="2">
        <v>0</v>
      </c>
      <c r="D12" s="74"/>
      <c r="E12" s="2">
        <v>0</v>
      </c>
      <c r="F12" s="2">
        <v>0</v>
      </c>
      <c r="G12" s="74"/>
    </row>
    <row r="13" spans="1:7" ht="15.75" thickBot="1" x14ac:dyDescent="0.3">
      <c r="A13" s="31" t="s">
        <v>71</v>
      </c>
      <c r="B13" s="32">
        <f>SUM(B7:B12)</f>
        <v>4275.1899999999996</v>
      </c>
      <c r="C13" s="32">
        <f>SUM(C7:C12)</f>
        <v>3559.32</v>
      </c>
      <c r="D13" s="33">
        <f>SUM(D7)</f>
        <v>53.389800000000001</v>
      </c>
      <c r="E13" s="32">
        <f>SUM(E7:E12)</f>
        <v>437.77</v>
      </c>
      <c r="F13" s="32">
        <f>SUM(F7:F12)</f>
        <v>0</v>
      </c>
      <c r="G13" s="38">
        <f>G7</f>
        <v>3505.9302000000002</v>
      </c>
    </row>
    <row r="15" spans="1:7" ht="15.75" x14ac:dyDescent="0.25">
      <c r="A15" s="71" t="s">
        <v>85</v>
      </c>
      <c r="B15" s="71"/>
      <c r="C15" s="71"/>
      <c r="D15" s="71"/>
      <c r="E15" s="71"/>
      <c r="F15" s="71"/>
      <c r="G15" s="34">
        <f>G4+C13-D13</f>
        <v>134030.29019999999</v>
      </c>
    </row>
    <row r="17" spans="1:5" x14ac:dyDescent="0.2">
      <c r="A17" s="69" t="s">
        <v>84</v>
      </c>
      <c r="B17" s="69"/>
      <c r="C17" s="69"/>
      <c r="D17" s="69"/>
      <c r="E17" s="6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E30" sqref="E30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81" t="s">
        <v>86</v>
      </c>
      <c r="B1" s="81"/>
      <c r="C1" s="81"/>
      <c r="D1" s="81"/>
      <c r="E1" s="81"/>
      <c r="F1" s="81"/>
      <c r="G1" s="81"/>
      <c r="H1" s="81"/>
      <c r="I1" s="81"/>
    </row>
    <row r="2" spans="1:9" ht="16.5" customHeight="1" x14ac:dyDescent="0.2">
      <c r="A2" s="82" t="s">
        <v>16</v>
      </c>
      <c r="B2" s="84" t="s">
        <v>17</v>
      </c>
      <c r="C2" s="84" t="s">
        <v>18</v>
      </c>
      <c r="D2" s="84" t="s">
        <v>19</v>
      </c>
      <c r="E2" s="84" t="s">
        <v>20</v>
      </c>
      <c r="F2" s="84" t="s">
        <v>21</v>
      </c>
      <c r="G2" s="84" t="s">
        <v>22</v>
      </c>
      <c r="H2" s="84" t="s">
        <v>23</v>
      </c>
      <c r="I2" s="84" t="s">
        <v>24</v>
      </c>
    </row>
    <row r="3" spans="1:9" ht="29.25" customHeight="1" thickBot="1" x14ac:dyDescent="0.25">
      <c r="A3" s="83"/>
      <c r="B3" s="85"/>
      <c r="C3" s="85"/>
      <c r="D3" s="85"/>
      <c r="E3" s="85"/>
      <c r="F3" s="85"/>
      <c r="G3" s="85"/>
      <c r="H3" s="85"/>
      <c r="I3" s="85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3"/>
      <c r="B6" s="3"/>
      <c r="C6" s="3"/>
      <c r="D6" s="3"/>
      <c r="E6" s="3"/>
      <c r="F6" s="3"/>
      <c r="G6" s="3"/>
      <c r="H6" s="22"/>
      <c r="I6" s="3"/>
    </row>
    <row r="7" spans="1:9" hidden="1" x14ac:dyDescent="0.2">
      <c r="A7" s="3">
        <v>4</v>
      </c>
      <c r="B7" s="3"/>
      <c r="C7" s="3"/>
      <c r="D7" s="3"/>
      <c r="E7" s="3"/>
      <c r="F7" s="3"/>
      <c r="G7" s="3"/>
      <c r="H7" s="22"/>
      <c r="I7" s="3"/>
    </row>
    <row r="8" spans="1:9" hidden="1" x14ac:dyDescent="0.2">
      <c r="A8" s="3"/>
      <c r="B8" s="3"/>
      <c r="C8" s="3"/>
      <c r="D8" s="3"/>
      <c r="E8" s="3"/>
      <c r="F8" s="3"/>
      <c r="G8" s="3"/>
      <c r="H8" s="22"/>
      <c r="I8" s="3"/>
    </row>
    <row r="9" spans="1:9" hidden="1" x14ac:dyDescent="0.2">
      <c r="A9" s="3"/>
      <c r="B9" s="3"/>
      <c r="C9" s="3"/>
      <c r="D9" s="3"/>
      <c r="E9" s="3"/>
      <c r="F9" s="3"/>
      <c r="G9" s="3"/>
      <c r="H9" s="22"/>
      <c r="I9" s="3"/>
    </row>
    <row r="10" spans="1:9" hidden="1" x14ac:dyDescent="0.2">
      <c r="A10" s="3"/>
      <c r="B10" s="3"/>
      <c r="C10" s="3"/>
      <c r="D10" s="3"/>
      <c r="E10" s="3"/>
      <c r="F10" s="3"/>
      <c r="G10" s="3"/>
      <c r="H10" s="22"/>
      <c r="I10" s="3"/>
    </row>
    <row r="11" spans="1:9" hidden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idden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idden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3.5" thickBot="1" x14ac:dyDescent="0.25">
      <c r="A17" s="75" t="s">
        <v>25</v>
      </c>
      <c r="B17" s="76"/>
      <c r="C17" s="76"/>
      <c r="D17" s="76"/>
      <c r="E17" s="76"/>
      <c r="F17" s="76"/>
      <c r="G17" s="76"/>
      <c r="H17" s="77"/>
      <c r="I17" s="23">
        <f>'выборка 15'!M15+'выборка 15'!N15</f>
        <v>53.389800000000001</v>
      </c>
    </row>
    <row r="18" spans="1:9" ht="15.75" thickBot="1" x14ac:dyDescent="0.3">
      <c r="A18" s="78" t="s">
        <v>26</v>
      </c>
      <c r="B18" s="79"/>
      <c r="C18" s="79"/>
      <c r="D18" s="79"/>
      <c r="E18" s="79"/>
      <c r="F18" s="79"/>
      <c r="G18" s="79"/>
      <c r="H18" s="80"/>
      <c r="I18" s="24">
        <f>SUM(I4:I17)</f>
        <v>53.389800000000001</v>
      </c>
    </row>
    <row r="21" spans="1:9" x14ac:dyDescent="0.2">
      <c r="A21" s="69" t="s">
        <v>81</v>
      </c>
      <c r="B21" s="69"/>
      <c r="C21" s="69"/>
      <c r="D21" s="69"/>
      <c r="E21" s="69"/>
    </row>
  </sheetData>
  <mergeCells count="13">
    <mergeCell ref="A17:H17"/>
    <mergeCell ref="A18:H18"/>
    <mergeCell ref="A21:E21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workbookViewId="0">
      <selection activeCell="F9" sqref="F9"/>
    </sheetView>
  </sheetViews>
  <sheetFormatPr defaultRowHeight="12.75" x14ac:dyDescent="0.2"/>
  <cols>
    <col min="1" max="1" width="5.28515625" customWidth="1"/>
    <col min="2" max="2" width="9.42578125" customWidth="1"/>
    <col min="4" max="4" width="28" customWidth="1"/>
    <col min="5" max="5" width="36.28515625" customWidth="1"/>
    <col min="6" max="6" width="15" customWidth="1"/>
  </cols>
  <sheetData>
    <row r="2" spans="1:6" ht="17.25" x14ac:dyDescent="0.3">
      <c r="A2" s="89" t="s">
        <v>89</v>
      </c>
      <c r="B2" s="89"/>
      <c r="C2" s="89"/>
      <c r="D2" s="89"/>
      <c r="E2" s="89"/>
      <c r="F2" s="89"/>
    </row>
    <row r="3" spans="1:6" ht="17.25" x14ac:dyDescent="0.3">
      <c r="A3" s="89" t="s">
        <v>77</v>
      </c>
      <c r="B3" s="89"/>
      <c r="C3" s="89"/>
      <c r="D3" s="89"/>
      <c r="E3" s="89"/>
      <c r="F3" s="89"/>
    </row>
    <row r="4" spans="1:6" ht="17.25" x14ac:dyDescent="0.3">
      <c r="A4" s="89" t="s">
        <v>116</v>
      </c>
      <c r="B4" s="89"/>
      <c r="C4" s="89"/>
      <c r="D4" s="89"/>
      <c r="E4" s="89"/>
      <c r="F4" s="89"/>
    </row>
    <row r="5" spans="1:6" ht="13.5" thickBot="1" x14ac:dyDescent="0.25"/>
    <row r="6" spans="1:6" ht="43.5" customHeight="1" x14ac:dyDescent="0.2">
      <c r="A6" s="100" t="s">
        <v>16</v>
      </c>
      <c r="B6" s="53" t="s">
        <v>17</v>
      </c>
      <c r="C6" s="54" t="s">
        <v>18</v>
      </c>
      <c r="D6" s="54" t="s">
        <v>72</v>
      </c>
      <c r="E6" s="54" t="s">
        <v>20</v>
      </c>
      <c r="F6" s="55" t="s">
        <v>73</v>
      </c>
    </row>
    <row r="7" spans="1:6" x14ac:dyDescent="0.2">
      <c r="A7" s="57">
        <v>1</v>
      </c>
      <c r="B7" s="57">
        <v>2018</v>
      </c>
      <c r="C7" s="58" t="s">
        <v>105</v>
      </c>
      <c r="D7" s="61" t="s">
        <v>106</v>
      </c>
      <c r="E7" s="63" t="s">
        <v>107</v>
      </c>
      <c r="F7" s="93">
        <v>112500</v>
      </c>
    </row>
    <row r="8" spans="1:6" x14ac:dyDescent="0.2">
      <c r="A8" s="57">
        <v>2</v>
      </c>
      <c r="B8" s="57">
        <v>2018</v>
      </c>
      <c r="C8" s="58" t="s">
        <v>120</v>
      </c>
      <c r="D8" s="92" t="s">
        <v>117</v>
      </c>
      <c r="E8" s="63" t="s">
        <v>118</v>
      </c>
      <c r="F8" s="95">
        <v>5219</v>
      </c>
    </row>
    <row r="9" spans="1:6" ht="15.75" thickBot="1" x14ac:dyDescent="0.3">
      <c r="A9" s="97" t="s">
        <v>74</v>
      </c>
      <c r="B9" s="86"/>
      <c r="C9" s="86"/>
      <c r="D9" s="56"/>
      <c r="E9" s="56"/>
      <c r="F9" s="99">
        <f>SUM(F7:F8)</f>
        <v>117719</v>
      </c>
    </row>
    <row r="10" spans="1:6" x14ac:dyDescent="0.2">
      <c r="A10" s="87"/>
      <c r="B10" s="87"/>
      <c r="C10" s="88"/>
      <c r="D10" s="88"/>
      <c r="E10" s="88"/>
      <c r="F10" s="88"/>
    </row>
    <row r="14" spans="1:6" ht="15" x14ac:dyDescent="0.25">
      <c r="A14" s="51" t="s">
        <v>90</v>
      </c>
      <c r="B14" s="51"/>
      <c r="C14" s="51"/>
      <c r="D14" s="51"/>
      <c r="E14" s="51"/>
      <c r="F14" s="51"/>
    </row>
  </sheetData>
  <mergeCells count="5">
    <mergeCell ref="A9:C9"/>
    <mergeCell ref="A10:F10"/>
    <mergeCell ref="A2:F2"/>
    <mergeCell ref="A3:F3"/>
    <mergeCell ref="A4:F4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tabSelected="1" workbookViewId="0">
      <selection activeCell="O22" sqref="N21:O22"/>
    </sheetView>
  </sheetViews>
  <sheetFormatPr defaultRowHeight="12.75" x14ac:dyDescent="0.2"/>
  <cols>
    <col min="1" max="1" width="5.28515625" customWidth="1"/>
    <col min="2" max="2" width="9.42578125" customWidth="1"/>
    <col min="4" max="4" width="28" customWidth="1"/>
    <col min="5" max="5" width="36.28515625" customWidth="1"/>
    <col min="6" max="6" width="15" customWidth="1"/>
  </cols>
  <sheetData>
    <row r="2" spans="1:6" ht="17.25" x14ac:dyDescent="0.3">
      <c r="A2" s="89" t="s">
        <v>94</v>
      </c>
      <c r="B2" s="89"/>
      <c r="C2" s="89"/>
      <c r="D2" s="89"/>
      <c r="E2" s="89"/>
      <c r="F2" s="89"/>
    </row>
    <row r="3" spans="1:6" ht="17.25" x14ac:dyDescent="0.3">
      <c r="A3" s="89" t="s">
        <v>77</v>
      </c>
      <c r="B3" s="89"/>
      <c r="C3" s="89"/>
      <c r="D3" s="89"/>
      <c r="E3" s="89"/>
      <c r="F3" s="89"/>
    </row>
    <row r="4" spans="1:6" ht="17.25" x14ac:dyDescent="0.3">
      <c r="A4" s="89" t="s">
        <v>116</v>
      </c>
      <c r="B4" s="89"/>
      <c r="C4" s="89"/>
      <c r="D4" s="89"/>
      <c r="E4" s="89"/>
      <c r="F4" s="89"/>
    </row>
    <row r="5" spans="1:6" ht="13.5" thickBot="1" x14ac:dyDescent="0.25"/>
    <row r="6" spans="1:6" ht="43.5" customHeight="1" thickBot="1" x14ac:dyDescent="0.25">
      <c r="A6" s="35" t="s">
        <v>16</v>
      </c>
      <c r="B6" s="53" t="s">
        <v>17</v>
      </c>
      <c r="C6" s="54" t="s">
        <v>18</v>
      </c>
      <c r="D6" s="54" t="s">
        <v>72</v>
      </c>
      <c r="E6" s="54" t="s">
        <v>20</v>
      </c>
      <c r="F6" s="55" t="s">
        <v>73</v>
      </c>
    </row>
    <row r="7" spans="1:6" x14ac:dyDescent="0.2">
      <c r="A7" s="36">
        <v>1</v>
      </c>
      <c r="B7" s="57">
        <v>2018</v>
      </c>
      <c r="C7" s="58" t="s">
        <v>97</v>
      </c>
      <c r="D7" s="61" t="s">
        <v>95</v>
      </c>
      <c r="E7" s="64" t="s">
        <v>96</v>
      </c>
      <c r="F7" s="93">
        <v>1414</v>
      </c>
    </row>
    <row r="8" spans="1:6" x14ac:dyDescent="0.2">
      <c r="A8" s="36">
        <v>2</v>
      </c>
      <c r="B8" s="57">
        <v>2018</v>
      </c>
      <c r="C8" s="58" t="s">
        <v>88</v>
      </c>
      <c r="D8" s="61" t="s">
        <v>95</v>
      </c>
      <c r="E8" s="64" t="s">
        <v>98</v>
      </c>
      <c r="F8" s="93">
        <v>664</v>
      </c>
    </row>
    <row r="9" spans="1:6" x14ac:dyDescent="0.2">
      <c r="A9" s="36">
        <v>3</v>
      </c>
      <c r="B9" s="57">
        <v>2018</v>
      </c>
      <c r="C9" s="59" t="s">
        <v>88</v>
      </c>
      <c r="D9" s="52"/>
      <c r="E9" s="64" t="s">
        <v>99</v>
      </c>
      <c r="F9" s="93">
        <v>720</v>
      </c>
    </row>
    <row r="10" spans="1:6" x14ac:dyDescent="0.2">
      <c r="A10" s="36">
        <v>4</v>
      </c>
      <c r="B10" s="57">
        <v>2018</v>
      </c>
      <c r="C10" s="58" t="s">
        <v>102</v>
      </c>
      <c r="D10" s="62" t="s">
        <v>100</v>
      </c>
      <c r="E10" s="65" t="s">
        <v>101</v>
      </c>
      <c r="F10" s="93">
        <v>1511</v>
      </c>
    </row>
    <row r="11" spans="1:6" x14ac:dyDescent="0.2">
      <c r="A11" s="36">
        <v>5</v>
      </c>
      <c r="B11" s="57">
        <v>2018</v>
      </c>
      <c r="C11" s="58" t="s">
        <v>103</v>
      </c>
      <c r="D11" s="61" t="s">
        <v>95</v>
      </c>
      <c r="E11" s="64" t="s">
        <v>98</v>
      </c>
      <c r="F11" s="93">
        <v>668</v>
      </c>
    </row>
    <row r="12" spans="1:6" x14ac:dyDescent="0.2">
      <c r="A12" s="36">
        <v>6</v>
      </c>
      <c r="B12" s="57">
        <v>2018</v>
      </c>
      <c r="C12" s="58" t="s">
        <v>105</v>
      </c>
      <c r="D12" s="61" t="s">
        <v>92</v>
      </c>
      <c r="E12" s="64" t="s">
        <v>104</v>
      </c>
      <c r="F12" s="93">
        <v>4509</v>
      </c>
    </row>
    <row r="13" spans="1:6" x14ac:dyDescent="0.2">
      <c r="A13" s="36">
        <v>7</v>
      </c>
      <c r="B13" s="57">
        <v>2018</v>
      </c>
      <c r="C13" s="58" t="s">
        <v>105</v>
      </c>
      <c r="D13" s="52"/>
      <c r="E13" s="64" t="s">
        <v>99</v>
      </c>
      <c r="F13" s="93">
        <v>1189</v>
      </c>
    </row>
    <row r="14" spans="1:6" x14ac:dyDescent="0.2">
      <c r="A14" s="36">
        <v>8</v>
      </c>
      <c r="B14" s="57">
        <v>2018</v>
      </c>
      <c r="C14" s="60" t="s">
        <v>91</v>
      </c>
      <c r="D14" s="61" t="s">
        <v>108</v>
      </c>
      <c r="E14" s="64" t="s">
        <v>109</v>
      </c>
      <c r="F14" s="94">
        <v>1073</v>
      </c>
    </row>
    <row r="15" spans="1:6" x14ac:dyDescent="0.2">
      <c r="A15" s="36">
        <v>9</v>
      </c>
      <c r="B15" s="57">
        <v>2018</v>
      </c>
      <c r="C15" s="58" t="s">
        <v>91</v>
      </c>
      <c r="D15" s="61" t="s">
        <v>110</v>
      </c>
      <c r="E15" s="64" t="s">
        <v>111</v>
      </c>
      <c r="F15" s="93">
        <v>2039</v>
      </c>
    </row>
    <row r="16" spans="1:6" x14ac:dyDescent="0.2">
      <c r="A16" s="36">
        <v>10</v>
      </c>
      <c r="B16" s="57">
        <v>2018</v>
      </c>
      <c r="C16" s="58" t="s">
        <v>91</v>
      </c>
      <c r="D16" s="63" t="s">
        <v>112</v>
      </c>
      <c r="E16" s="66" t="s">
        <v>113</v>
      </c>
      <c r="F16" s="93">
        <v>1699</v>
      </c>
    </row>
    <row r="17" spans="1:6" x14ac:dyDescent="0.2">
      <c r="A17" s="36">
        <v>11</v>
      </c>
      <c r="B17" s="57">
        <v>2018</v>
      </c>
      <c r="C17" s="58" t="s">
        <v>91</v>
      </c>
      <c r="D17" s="61" t="s">
        <v>108</v>
      </c>
      <c r="E17" s="64" t="s">
        <v>114</v>
      </c>
      <c r="F17" s="93">
        <v>1246</v>
      </c>
    </row>
    <row r="18" spans="1:6" x14ac:dyDescent="0.2">
      <c r="A18" s="36">
        <v>12</v>
      </c>
      <c r="B18" s="57">
        <v>2018</v>
      </c>
      <c r="C18" s="58" t="s">
        <v>93</v>
      </c>
      <c r="D18" s="61" t="s">
        <v>95</v>
      </c>
      <c r="E18" s="65" t="s">
        <v>115</v>
      </c>
      <c r="F18" s="93">
        <v>1645</v>
      </c>
    </row>
    <row r="19" spans="1:6" x14ac:dyDescent="0.2">
      <c r="A19" s="36">
        <v>13</v>
      </c>
      <c r="B19" s="57">
        <v>2018</v>
      </c>
      <c r="C19" s="58" t="s">
        <v>93</v>
      </c>
      <c r="D19" s="62"/>
      <c r="E19" s="64" t="s">
        <v>99</v>
      </c>
      <c r="F19" s="93">
        <v>231</v>
      </c>
    </row>
    <row r="20" spans="1:6" x14ac:dyDescent="0.2">
      <c r="A20" s="57">
        <v>14</v>
      </c>
      <c r="B20" s="57">
        <v>2018</v>
      </c>
      <c r="C20" s="58" t="s">
        <v>120</v>
      </c>
      <c r="D20" s="61" t="s">
        <v>95</v>
      </c>
      <c r="E20" s="91" t="s">
        <v>115</v>
      </c>
      <c r="F20" s="95">
        <v>3547</v>
      </c>
    </row>
    <row r="21" spans="1:6" ht="15" x14ac:dyDescent="0.25">
      <c r="A21" s="57">
        <v>15</v>
      </c>
      <c r="B21" s="57">
        <v>2018</v>
      </c>
      <c r="C21" s="58" t="s">
        <v>120</v>
      </c>
      <c r="D21" s="62"/>
      <c r="E21" s="62" t="s">
        <v>119</v>
      </c>
      <c r="F21" s="96">
        <v>1322</v>
      </c>
    </row>
    <row r="22" spans="1:6" ht="15.75" thickBot="1" x14ac:dyDescent="0.3">
      <c r="A22" s="97" t="s">
        <v>74</v>
      </c>
      <c r="B22" s="86"/>
      <c r="C22" s="86"/>
      <c r="D22" s="56"/>
      <c r="E22" s="56"/>
      <c r="F22" s="98">
        <f>SUM(F7:F21)</f>
        <v>23477</v>
      </c>
    </row>
    <row r="23" spans="1:6" x14ac:dyDescent="0.2">
      <c r="A23" s="87"/>
      <c r="B23" s="87"/>
      <c r="C23" s="88"/>
      <c r="D23" s="88"/>
      <c r="E23" s="88"/>
      <c r="F23" s="90"/>
    </row>
    <row r="27" spans="1:6" ht="15" x14ac:dyDescent="0.25">
      <c r="A27" s="51" t="s">
        <v>90</v>
      </c>
      <c r="B27" s="51"/>
      <c r="C27" s="51"/>
      <c r="D27" s="51"/>
      <c r="E27" s="51"/>
      <c r="F27" s="51"/>
    </row>
  </sheetData>
  <mergeCells count="5">
    <mergeCell ref="A2:F2"/>
    <mergeCell ref="A3:F3"/>
    <mergeCell ref="A4:F4"/>
    <mergeCell ref="A22:C22"/>
    <mergeCell ref="A23:F23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расход ТР</vt:lpstr>
      <vt:lpstr>расход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2018-02-01T06:51:01Z</cp:lastPrinted>
  <dcterms:created xsi:type="dcterms:W3CDTF">2015-02-24T21:57:31Z</dcterms:created>
  <dcterms:modified xsi:type="dcterms:W3CDTF">2019-01-12T17:04:51Z</dcterms:modified>
</cp:coreProperties>
</file>