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firstSheet="2" activeTab="3"/>
  </bookViews>
  <sheets>
    <sheet name="выборка 15" sheetId="3" state="hidden" r:id="rId1"/>
    <sheet name="общий отчет по дому за 15 г" sheetId="1" state="hidden" r:id="rId2"/>
    <sheet name="ТР" sheetId="6" r:id="rId3"/>
    <sheet name="ТО" sheetId="7" r:id="rId4"/>
  </sheets>
  <calcPr calcId="145621" refMode="R1C1"/>
</workbook>
</file>

<file path=xl/calcChain.xml><?xml version="1.0" encoding="utf-8"?>
<calcChain xmlns="http://schemas.openxmlformats.org/spreadsheetml/2006/main">
  <c r="F23" i="6" l="1"/>
  <c r="F48" i="7" l="1"/>
  <c r="E8" i="1" l="1"/>
  <c r="E7" i="1"/>
  <c r="AI15" i="3"/>
  <c r="AF15" i="3"/>
  <c r="M3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H3" i="3"/>
  <c r="N3" i="3" s="1"/>
  <c r="E3" i="3"/>
  <c r="AK15" i="3" l="1"/>
  <c r="AL15" i="3"/>
  <c r="G15" i="3"/>
  <c r="D15" i="3"/>
  <c r="E6" i="1" l="1"/>
  <c r="AH15" i="3" l="1"/>
  <c r="AE15" i="3"/>
  <c r="AJ15" i="3"/>
  <c r="AG15" i="3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C8" i="1" l="1"/>
  <c r="C7" i="1"/>
  <c r="D6" i="1"/>
  <c r="C6" i="1"/>
  <c r="D8" i="1"/>
  <c r="N15" i="3"/>
  <c r="F7" i="1" l="1"/>
  <c r="D7" i="1"/>
  <c r="F8" i="1"/>
  <c r="F6" i="1" l="1"/>
</calcChain>
</file>

<file path=xl/sharedStrings.xml><?xml version="1.0" encoding="utf-8"?>
<sst xmlns="http://schemas.openxmlformats.org/spreadsheetml/2006/main" count="261" uniqueCount="149">
  <si>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</si>
  <si>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</si>
  <si>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</si>
  <si>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</si>
  <si>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</si>
  <si>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</si>
  <si>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</si>
  <si>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</si>
  <si>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</si>
  <si>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</si>
  <si>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</si>
  <si>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</si>
  <si>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</si>
  <si>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</si>
  <si>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</si>
  <si>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</si>
  <si>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</si>
  <si>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</si>
  <si>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</si>
  <si>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</si>
  <si>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</si>
  <si>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</si>
  <si>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</si>
  <si>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</si>
  <si>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</si>
  <si>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</si>
  <si>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</si>
  <si>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</si>
  <si>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</si>
  <si>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</si>
  <si>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</si>
  <si>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</si>
  <si>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</si>
  <si>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</si>
  <si>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</si>
  <si>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</si>
  <si>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</si>
  <si>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</si>
  <si>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</si>
  <si>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</si>
  <si>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</si>
  <si>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</si>
  <si>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</si>
  <si>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</si>
  <si>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</si>
  <si>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</si>
  <si>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</si>
  <si>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</si>
  <si>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</si>
  <si>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</si>
  <si>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</si>
  <si>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</si>
  <si>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</si>
  <si>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</si>
  <si>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</si>
  <si>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</si>
  <si>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1,5% от антена,газ.сети</t>
  </si>
  <si>
    <t>6-й Линейный, 73-4</t>
  </si>
  <si>
    <t>Генеральный директор ООО У0 "ТаганСервис"____________________________________________Балаев А.С.</t>
  </si>
  <si>
    <t>в доме по  адресу 6-й Линейный, 73-4  за период с 01.06.2015 по 30.09.2015гг.</t>
  </si>
  <si>
    <t>июнь</t>
  </si>
  <si>
    <t>июль</t>
  </si>
  <si>
    <t>Генеральный директор ООО У0 "ТаганСервис"____________________________________________</t>
  </si>
  <si>
    <t>ноябрь</t>
  </si>
  <si>
    <t>февраль</t>
  </si>
  <si>
    <t>ремонт кровли</t>
  </si>
  <si>
    <t>октябрь</t>
  </si>
  <si>
    <t>кв.37 ХВС,ГВС</t>
  </si>
  <si>
    <t>смена труб ф32мм</t>
  </si>
  <si>
    <t>кв.22-25 КНС</t>
  </si>
  <si>
    <t>смена труб ф50мм</t>
  </si>
  <si>
    <t>сентябрь</t>
  </si>
  <si>
    <t>кв.129-33 ГВС</t>
  </si>
  <si>
    <t>подвал КНС</t>
  </si>
  <si>
    <t>смена труб ф25мм</t>
  </si>
  <si>
    <t>смена труб ф110мм</t>
  </si>
  <si>
    <t>подъезд 4</t>
  </si>
  <si>
    <t>ступени и цоколь</t>
  </si>
  <si>
    <t>кв.160</t>
  </si>
  <si>
    <t>ремонт стен</t>
  </si>
  <si>
    <t>устройство покрытия из плитки</t>
  </si>
  <si>
    <t>ремонт ступеней и цоколя</t>
  </si>
  <si>
    <t>март</t>
  </si>
  <si>
    <t>кв.64 КНС</t>
  </si>
  <si>
    <t>кв.159 ГВС</t>
  </si>
  <si>
    <t>август</t>
  </si>
  <si>
    <t>смена крана ф15мм</t>
  </si>
  <si>
    <t>подъезд 2 </t>
  </si>
  <si>
    <t>ремонт подъезда</t>
  </si>
  <si>
    <t>КНС</t>
  </si>
  <si>
    <t>май</t>
  </si>
  <si>
    <t>апрель</t>
  </si>
  <si>
    <t>кв.162</t>
  </si>
  <si>
    <t>прочистка КНС</t>
  </si>
  <si>
    <t>подъезд 4 КНС</t>
  </si>
  <si>
    <t>прочистка лежака</t>
  </si>
  <si>
    <t>территория</t>
  </si>
  <si>
    <t>планировка грунта</t>
  </si>
  <si>
    <t>изгот.и дост. пескопасты</t>
  </si>
  <si>
    <t>январь</t>
  </si>
  <si>
    <t>кв.1 КНС</t>
  </si>
  <si>
    <t>кв.154 КНС</t>
  </si>
  <si>
    <t>покос травы</t>
  </si>
  <si>
    <t>доставка материалов</t>
  </si>
  <si>
    <t>укрепление столбов и лавочек</t>
  </si>
  <si>
    <t>удаление и обрезка деревьев</t>
  </si>
  <si>
    <t>доставка, разгрузка грунта</t>
  </si>
  <si>
    <t>ЦО и ввод</t>
  </si>
  <si>
    <t>гидравлические испытания</t>
  </si>
  <si>
    <t>подвал</t>
  </si>
  <si>
    <t>подвал ЦО</t>
  </si>
  <si>
    <t>установка заглушек</t>
  </si>
  <si>
    <t>установка кранов</t>
  </si>
  <si>
    <t>покос травы, восстановление ограждения</t>
  </si>
  <si>
    <t>доставка земли</t>
  </si>
  <si>
    <t>ГВС</t>
  </si>
  <si>
    <t>кв.25 КНС</t>
  </si>
  <si>
    <t>кв.134 КНС</t>
  </si>
  <si>
    <t>кв.10</t>
  </si>
  <si>
    <t>ревизия ЩЭ со сменой АВ</t>
  </si>
  <si>
    <t>машинное отделение</t>
  </si>
  <si>
    <t>ревизия кабеля</t>
  </si>
  <si>
    <t>смена автоматов 25А</t>
  </si>
  <si>
    <t>кв.149</t>
  </si>
  <si>
    <t>ВРУ</t>
  </si>
  <si>
    <t>замена вставки, губки</t>
  </si>
  <si>
    <t>ревизия ВРУ,замена вставок,губок</t>
  </si>
  <si>
    <t>монтаж кабеля</t>
  </si>
  <si>
    <t>смена ламп</t>
  </si>
  <si>
    <t>кв.106</t>
  </si>
  <si>
    <t>ревизия ЩЭ</t>
  </si>
  <si>
    <t>перенавеска светильника</t>
  </si>
  <si>
    <t>машинное отделение </t>
  </si>
  <si>
    <t>ремонт стены и установка козырька</t>
  </si>
  <si>
    <t>подъезд 4этаж1</t>
  </si>
  <si>
    <t>устр.покрытия из плитки</t>
  </si>
  <si>
    <t>ЦО</t>
  </si>
  <si>
    <t>заполнение системы</t>
  </si>
  <si>
    <t>смена ламп, выключателя</t>
  </si>
  <si>
    <t>шт.</t>
  </si>
  <si>
    <t>изготовление и доставка пескопасты</t>
  </si>
  <si>
    <t>кв.131-135 КНС</t>
  </si>
  <si>
    <t>обрезка деревьев</t>
  </si>
  <si>
    <t>кв.138-162 ЦО</t>
  </si>
  <si>
    <t>сброс воздуха</t>
  </si>
  <si>
    <t xml:space="preserve">Информация о выполненных работах по статье "Содержание жилья" по адресу Сызранова 28-1  за период 01.01.2018 г по 31.12.2018 г </t>
  </si>
  <si>
    <t xml:space="preserve">Информация о выполненных работах по статье "Ремонт жилья" по адресу Сызранова 28-1  за период 01.01.2018 г по 31.12.2018 г </t>
  </si>
  <si>
    <t>кв.47 КНС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</si>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</sst>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0" fillId="0" borderId="13" xfId="0" applyBorder="1"/>
    <xf numFmtId="0" fontId="1" fillId="0" borderId="3" xfId="0" applyFont="1" applyBorder="1"/>
    <xf numFmtId="0" fontId="1" fillId="0" borderId="12" xfId="0" applyFont="1" applyBorder="1"/>
    <xf numFmtId="0" fontId="1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2" borderId="3" xfId="0" applyFill="1" applyBorder="1"/>
    <xf numFmtId="0" fontId="0" fillId="2" borderId="5" xfId="0" applyFill="1" applyBorder="1"/>
    <xf numFmtId="2" fontId="0" fillId="2" borderId="14" xfId="0" applyNumberFormat="1" applyFill="1" applyBorder="1"/>
    <xf numFmtId="2" fontId="0" fillId="2" borderId="6" xfId="0" applyNumberFormat="1" applyFill="1" applyBorder="1"/>
    <xf numFmtId="2" fontId="0" fillId="0" borderId="1" xfId="0" applyNumberFormat="1" applyBorder="1"/>
    <xf numFmtId="2" fontId="0" fillId="2" borderId="3" xfId="0" applyNumberFormat="1" applyFill="1" applyBorder="1"/>
    <xf numFmtId="0" fontId="1" fillId="0" borderId="17" xfId="0" applyFont="1" applyBorder="1" applyAlignment="1">
      <alignment wrapText="1"/>
    </xf>
    <xf numFmtId="0" fontId="0" fillId="0" borderId="18" xfId="0" applyBorder="1"/>
    <xf numFmtId="0" fontId="1" fillId="0" borderId="2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6" xfId="0" applyBorder="1"/>
    <xf numFmtId="0" fontId="1" fillId="0" borderId="22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2" fontId="0" fillId="0" borderId="19" xfId="0" applyNumberFormat="1" applyBorder="1"/>
    <xf numFmtId="2" fontId="0" fillId="0" borderId="21" xfId="0" applyNumberFormat="1" applyBorder="1"/>
    <xf numFmtId="2" fontId="0" fillId="0" borderId="16" xfId="0" applyNumberFormat="1" applyBorder="1"/>
    <xf numFmtId="0" fontId="1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M1" workbookViewId="0">
      <selection activeCell="AH18" sqref="AH18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1" t="s">
        <v>23</v>
      </c>
      <c r="B2" s="12" t="s">
        <v>24</v>
      </c>
      <c r="C2" s="12" t="s">
        <v>25</v>
      </c>
      <c r="D2" s="12" t="s">
        <v>27</v>
      </c>
      <c r="E2" s="15" t="s">
        <v>34</v>
      </c>
      <c r="F2" s="12" t="s">
        <v>26</v>
      </c>
      <c r="G2" s="12" t="s">
        <v>28</v>
      </c>
      <c r="H2" s="15" t="s">
        <v>35</v>
      </c>
      <c r="I2" s="12" t="s">
        <v>29</v>
      </c>
      <c r="J2" s="12" t="s">
        <v>30</v>
      </c>
      <c r="K2" s="12" t="s">
        <v>52</v>
      </c>
      <c r="L2" s="12" t="s">
        <v>31</v>
      </c>
      <c r="M2" s="15" t="s">
        <v>32</v>
      </c>
      <c r="N2" s="15" t="s">
        <v>33</v>
      </c>
      <c r="O2" s="13" t="s">
        <v>36</v>
      </c>
      <c r="P2" s="13" t="s">
        <v>37</v>
      </c>
      <c r="Q2" s="13" t="s">
        <v>38</v>
      </c>
      <c r="R2" s="13" t="s">
        <v>39</v>
      </c>
      <c r="S2" s="13" t="s">
        <v>40</v>
      </c>
      <c r="T2" s="13" t="s">
        <v>41</v>
      </c>
      <c r="U2" s="13" t="s">
        <v>42</v>
      </c>
      <c r="V2" s="13" t="s">
        <v>43</v>
      </c>
      <c r="W2" s="13" t="s">
        <v>44</v>
      </c>
      <c r="X2" s="13" t="s">
        <v>45</v>
      </c>
      <c r="Y2" s="13" t="s">
        <v>46</v>
      </c>
      <c r="Z2" s="13" t="s">
        <v>47</v>
      </c>
      <c r="AA2" s="13" t="s">
        <v>48</v>
      </c>
      <c r="AB2" s="13" t="s">
        <v>49</v>
      </c>
      <c r="AC2" s="13" t="s">
        <v>50</v>
      </c>
      <c r="AD2" s="14" t="s">
        <v>51</v>
      </c>
      <c r="AE2" s="12" t="s">
        <v>54</v>
      </c>
      <c r="AF2" s="12" t="s">
        <v>27</v>
      </c>
      <c r="AG2" s="15" t="s">
        <v>34</v>
      </c>
      <c r="AH2" s="12" t="s">
        <v>55</v>
      </c>
      <c r="AI2" s="12" t="s">
        <v>28</v>
      </c>
      <c r="AJ2" s="15" t="s">
        <v>35</v>
      </c>
      <c r="AK2" s="15" t="s">
        <v>56</v>
      </c>
      <c r="AL2" s="15" t="s">
        <v>33</v>
      </c>
    </row>
    <row r="3" spans="1:38" x14ac:dyDescent="0.2">
      <c r="A3" s="10" t="s">
        <v>57</v>
      </c>
      <c r="B3" s="3">
        <v>641.46</v>
      </c>
      <c r="C3" s="3">
        <v>0</v>
      </c>
      <c r="D3" s="3">
        <v>0</v>
      </c>
      <c r="E3" s="16">
        <f>C3+D3</f>
        <v>0</v>
      </c>
      <c r="F3" s="3">
        <v>0</v>
      </c>
      <c r="G3" s="3">
        <v>0</v>
      </c>
      <c r="H3" s="16">
        <f>F3+G3</f>
        <v>0</v>
      </c>
      <c r="I3" s="3">
        <v>0</v>
      </c>
      <c r="J3" s="3">
        <v>0</v>
      </c>
      <c r="K3" s="3">
        <v>0</v>
      </c>
      <c r="L3" s="3">
        <v>0</v>
      </c>
      <c r="M3" s="16">
        <f>(I3+J3+L3)*1.5%</f>
        <v>0</v>
      </c>
      <c r="N3" s="18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6">
        <f>AE3+AF3</f>
        <v>0</v>
      </c>
      <c r="AH3" s="3">
        <v>0</v>
      </c>
      <c r="AI3" s="3">
        <v>0</v>
      </c>
      <c r="AJ3" s="16">
        <f>AH3+AI3</f>
        <v>0</v>
      </c>
      <c r="AK3" s="21">
        <f>AB3*1.5%</f>
        <v>0</v>
      </c>
      <c r="AL3" s="18">
        <f>AJ3*1.5%</f>
        <v>0</v>
      </c>
    </row>
    <row r="4" spans="1:38" x14ac:dyDescent="0.2">
      <c r="A4" s="10" t="s">
        <v>57</v>
      </c>
      <c r="B4" s="3">
        <v>641.46</v>
      </c>
      <c r="C4" s="3">
        <v>0</v>
      </c>
      <c r="D4" s="3">
        <v>0</v>
      </c>
      <c r="E4" s="16">
        <f t="shared" ref="E4:E14" si="0">C4+D4</f>
        <v>0</v>
      </c>
      <c r="F4" s="3">
        <v>0</v>
      </c>
      <c r="G4" s="3">
        <v>0</v>
      </c>
      <c r="H4" s="16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6">
        <f t="shared" ref="M4:M14" si="2">(I4+J4+K4+L4)*1.5%</f>
        <v>0</v>
      </c>
      <c r="N4" s="18">
        <f t="shared" ref="N4:N14" si="3">H4*1.5%</f>
        <v>0</v>
      </c>
      <c r="O4" s="3">
        <v>0</v>
      </c>
      <c r="P4" s="3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6">
        <f t="shared" ref="AG4:AG14" si="4">AE4+AF4</f>
        <v>0</v>
      </c>
      <c r="AH4" s="3">
        <v>0</v>
      </c>
      <c r="AI4" s="3">
        <v>0</v>
      </c>
      <c r="AJ4" s="16">
        <f t="shared" ref="AJ4:AJ14" si="5">AH4+AI4</f>
        <v>0</v>
      </c>
      <c r="AK4" s="21">
        <f t="shared" ref="AK4:AK14" si="6">AB4*1.5%</f>
        <v>0</v>
      </c>
      <c r="AL4" s="18">
        <f t="shared" ref="AL4:AL14" si="7">AJ4*1.5%</f>
        <v>0</v>
      </c>
    </row>
    <row r="5" spans="1:38" x14ac:dyDescent="0.2">
      <c r="A5" s="10" t="s">
        <v>57</v>
      </c>
      <c r="B5" s="3">
        <v>641.46</v>
      </c>
      <c r="C5" s="3">
        <v>0</v>
      </c>
      <c r="D5" s="3">
        <v>0</v>
      </c>
      <c r="E5" s="16">
        <f t="shared" si="0"/>
        <v>0</v>
      </c>
      <c r="F5" s="3">
        <v>0</v>
      </c>
      <c r="G5" s="3">
        <v>0</v>
      </c>
      <c r="H5" s="16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6">
        <f t="shared" si="2"/>
        <v>0</v>
      </c>
      <c r="N5" s="18">
        <f t="shared" si="3"/>
        <v>0</v>
      </c>
      <c r="O5" s="3">
        <v>0</v>
      </c>
      <c r="P5" s="3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6">
        <f t="shared" si="4"/>
        <v>0</v>
      </c>
      <c r="AH5" s="3">
        <v>0</v>
      </c>
      <c r="AI5" s="3">
        <v>0</v>
      </c>
      <c r="AJ5" s="16">
        <f t="shared" si="5"/>
        <v>0</v>
      </c>
      <c r="AK5" s="21">
        <f t="shared" si="6"/>
        <v>0</v>
      </c>
      <c r="AL5" s="18">
        <f t="shared" si="7"/>
        <v>0</v>
      </c>
    </row>
    <row r="6" spans="1:38" x14ac:dyDescent="0.2">
      <c r="A6" s="10" t="s">
        <v>57</v>
      </c>
      <c r="B6" s="3">
        <v>641.46</v>
      </c>
      <c r="C6" s="3">
        <v>0</v>
      </c>
      <c r="D6" s="3">
        <v>0</v>
      </c>
      <c r="E6" s="16">
        <f t="shared" si="0"/>
        <v>0</v>
      </c>
      <c r="F6" s="3">
        <v>0</v>
      </c>
      <c r="G6" s="3">
        <v>0</v>
      </c>
      <c r="H6" s="16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6">
        <f t="shared" si="2"/>
        <v>0</v>
      </c>
      <c r="N6" s="18">
        <f t="shared" si="3"/>
        <v>0</v>
      </c>
      <c r="O6" s="3">
        <v>0</v>
      </c>
      <c r="P6" s="3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6">
        <f t="shared" si="4"/>
        <v>0</v>
      </c>
      <c r="AH6" s="3">
        <v>0</v>
      </c>
      <c r="AI6" s="3">
        <v>0</v>
      </c>
      <c r="AJ6" s="16">
        <f t="shared" si="5"/>
        <v>0</v>
      </c>
      <c r="AK6" s="21">
        <f t="shared" si="6"/>
        <v>0</v>
      </c>
      <c r="AL6" s="18">
        <f t="shared" si="7"/>
        <v>0</v>
      </c>
    </row>
    <row r="7" spans="1:38" x14ac:dyDescent="0.2">
      <c r="A7" s="10" t="s">
        <v>57</v>
      </c>
      <c r="B7" s="3">
        <v>641.46</v>
      </c>
      <c r="C7" s="3">
        <v>0</v>
      </c>
      <c r="D7" s="3">
        <v>0</v>
      </c>
      <c r="E7" s="16">
        <f t="shared" si="0"/>
        <v>0</v>
      </c>
      <c r="F7" s="3">
        <v>0</v>
      </c>
      <c r="G7" s="3">
        <v>0</v>
      </c>
      <c r="H7" s="16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6">
        <f t="shared" si="2"/>
        <v>0</v>
      </c>
      <c r="N7" s="18">
        <f t="shared" si="3"/>
        <v>0</v>
      </c>
      <c r="O7" s="3">
        <v>0</v>
      </c>
      <c r="P7" s="3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6">
        <f t="shared" si="4"/>
        <v>0</v>
      </c>
      <c r="AH7" s="3">
        <v>0</v>
      </c>
      <c r="AI7" s="3">
        <v>0</v>
      </c>
      <c r="AJ7" s="16">
        <f t="shared" si="5"/>
        <v>0</v>
      </c>
      <c r="AK7" s="21">
        <f t="shared" si="6"/>
        <v>0</v>
      </c>
      <c r="AL7" s="18">
        <f t="shared" si="7"/>
        <v>0</v>
      </c>
    </row>
    <row r="8" spans="1:38" x14ac:dyDescent="0.2">
      <c r="A8" s="10" t="s">
        <v>57</v>
      </c>
      <c r="B8" s="3">
        <v>641.46</v>
      </c>
      <c r="C8" s="2">
        <v>2597.92</v>
      </c>
      <c r="D8" s="2">
        <v>0</v>
      </c>
      <c r="E8" s="16">
        <f t="shared" si="0"/>
        <v>2597.92</v>
      </c>
      <c r="F8" s="2">
        <v>0</v>
      </c>
      <c r="G8" s="2">
        <v>0</v>
      </c>
      <c r="H8" s="16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6">
        <f t="shared" si="2"/>
        <v>0</v>
      </c>
      <c r="N8" s="18">
        <f t="shared" si="3"/>
        <v>0</v>
      </c>
      <c r="O8" s="2">
        <v>359.22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1154.6199999999999</v>
      </c>
      <c r="Z8" s="2">
        <v>0</v>
      </c>
      <c r="AA8" s="2">
        <v>192.45</v>
      </c>
      <c r="AB8" s="2">
        <v>0</v>
      </c>
      <c r="AC8" s="2">
        <v>1321.41</v>
      </c>
      <c r="AD8" s="2">
        <v>0</v>
      </c>
      <c r="AE8" s="2">
        <v>2982.8</v>
      </c>
      <c r="AF8" s="2">
        <v>0</v>
      </c>
      <c r="AG8" s="16">
        <f t="shared" si="4"/>
        <v>2982.8</v>
      </c>
      <c r="AH8" s="2">
        <v>0</v>
      </c>
      <c r="AI8" s="2">
        <v>0</v>
      </c>
      <c r="AJ8" s="16">
        <f t="shared" si="5"/>
        <v>0</v>
      </c>
      <c r="AK8" s="21">
        <f t="shared" si="6"/>
        <v>0</v>
      </c>
      <c r="AL8" s="18">
        <f t="shared" si="7"/>
        <v>0</v>
      </c>
    </row>
    <row r="9" spans="1:38" x14ac:dyDescent="0.2">
      <c r="A9" s="10" t="s">
        <v>57</v>
      </c>
      <c r="B9" s="3">
        <v>641.46</v>
      </c>
      <c r="C9" s="2">
        <v>0</v>
      </c>
      <c r="D9" s="2">
        <v>0</v>
      </c>
      <c r="E9" s="16">
        <f t="shared" si="0"/>
        <v>0</v>
      </c>
      <c r="F9" s="2">
        <v>2071.8200000000002</v>
      </c>
      <c r="G9" s="2">
        <v>0</v>
      </c>
      <c r="H9" s="16">
        <f t="shared" si="1"/>
        <v>2071.8200000000002</v>
      </c>
      <c r="I9" s="2">
        <v>0</v>
      </c>
      <c r="J9" s="2">
        <v>0</v>
      </c>
      <c r="K9" s="2">
        <v>0</v>
      </c>
      <c r="L9" s="2">
        <v>0</v>
      </c>
      <c r="M9" s="16">
        <f t="shared" si="2"/>
        <v>0</v>
      </c>
      <c r="N9" s="18">
        <f t="shared" si="3"/>
        <v>31.077300000000001</v>
      </c>
      <c r="O9" s="2">
        <v>384.88</v>
      </c>
      <c r="P9" s="2">
        <v>286.48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1205.96</v>
      </c>
      <c r="Z9" s="2">
        <v>920.8</v>
      </c>
      <c r="AA9" s="2">
        <v>224.52</v>
      </c>
      <c r="AB9" s="2">
        <v>153.47999999999999</v>
      </c>
      <c r="AC9" s="2">
        <v>1398.4</v>
      </c>
      <c r="AD9" s="2">
        <v>1053.82</v>
      </c>
      <c r="AE9" s="2">
        <v>5580.71</v>
      </c>
      <c r="AF9" s="2">
        <v>0</v>
      </c>
      <c r="AG9" s="16">
        <f t="shared" si="4"/>
        <v>5580.71</v>
      </c>
      <c r="AH9" s="2">
        <v>2378.7600000000002</v>
      </c>
      <c r="AI9" s="2">
        <v>0</v>
      </c>
      <c r="AJ9" s="16">
        <f t="shared" si="5"/>
        <v>2378.7600000000002</v>
      </c>
      <c r="AK9" s="21">
        <f t="shared" si="6"/>
        <v>2.3021999999999996</v>
      </c>
      <c r="AL9" s="18">
        <f t="shared" si="7"/>
        <v>35.681400000000004</v>
      </c>
    </row>
    <row r="10" spans="1:38" x14ac:dyDescent="0.2">
      <c r="A10" s="10" t="s">
        <v>57</v>
      </c>
      <c r="B10" s="3">
        <v>641.46</v>
      </c>
      <c r="C10" s="2">
        <v>0</v>
      </c>
      <c r="D10" s="2">
        <v>0</v>
      </c>
      <c r="E10" s="16">
        <f t="shared" si="0"/>
        <v>0</v>
      </c>
      <c r="F10" s="2">
        <v>89.22</v>
      </c>
      <c r="G10" s="2">
        <v>0</v>
      </c>
      <c r="H10" s="16">
        <f t="shared" si="1"/>
        <v>89.22</v>
      </c>
      <c r="I10" s="2">
        <v>0</v>
      </c>
      <c r="J10" s="2">
        <v>0</v>
      </c>
      <c r="K10" s="2">
        <v>0</v>
      </c>
      <c r="L10" s="2">
        <v>0</v>
      </c>
      <c r="M10" s="16">
        <f t="shared" si="2"/>
        <v>0</v>
      </c>
      <c r="N10" s="18">
        <f t="shared" si="3"/>
        <v>1.3382999999999998</v>
      </c>
      <c r="O10" s="2">
        <v>384.88</v>
      </c>
      <c r="P10" s="2">
        <v>305.91000000000003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1205.96</v>
      </c>
      <c r="Z10" s="2">
        <v>1008.51</v>
      </c>
      <c r="AA10" s="2">
        <v>224.52</v>
      </c>
      <c r="AB10" s="2">
        <v>177.87</v>
      </c>
      <c r="AC10" s="2">
        <v>1398.4</v>
      </c>
      <c r="AD10" s="2">
        <v>1112.0899999999999</v>
      </c>
      <c r="AE10" s="2">
        <v>5580.71</v>
      </c>
      <c r="AF10" s="2">
        <v>0</v>
      </c>
      <c r="AG10" s="16">
        <f t="shared" si="4"/>
        <v>5580.71</v>
      </c>
      <c r="AH10" s="2">
        <v>4359.4399999999996</v>
      </c>
      <c r="AI10" s="2">
        <v>0</v>
      </c>
      <c r="AJ10" s="16">
        <f t="shared" si="5"/>
        <v>4359.4399999999996</v>
      </c>
      <c r="AK10" s="21">
        <f t="shared" si="6"/>
        <v>2.66805</v>
      </c>
      <c r="AL10" s="18">
        <f t="shared" si="7"/>
        <v>65.391599999999997</v>
      </c>
    </row>
    <row r="11" spans="1:38" x14ac:dyDescent="0.2">
      <c r="A11" s="10" t="s">
        <v>57</v>
      </c>
      <c r="B11" s="3">
        <v>641.46</v>
      </c>
      <c r="C11" s="2"/>
      <c r="D11" s="2"/>
      <c r="E11" s="16">
        <f t="shared" si="0"/>
        <v>0</v>
      </c>
      <c r="F11" s="2"/>
      <c r="G11" s="2"/>
      <c r="H11" s="16">
        <f t="shared" si="1"/>
        <v>0</v>
      </c>
      <c r="I11" s="2"/>
      <c r="J11" s="2"/>
      <c r="K11" s="2"/>
      <c r="L11" s="2"/>
      <c r="M11" s="16">
        <f t="shared" si="2"/>
        <v>0</v>
      </c>
      <c r="N11" s="18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6">
        <f t="shared" si="4"/>
        <v>0</v>
      </c>
      <c r="AH11" s="2"/>
      <c r="AI11" s="2"/>
      <c r="AJ11" s="16">
        <f t="shared" si="5"/>
        <v>0</v>
      </c>
      <c r="AK11" s="21">
        <f t="shared" si="6"/>
        <v>0</v>
      </c>
      <c r="AL11" s="18">
        <f t="shared" si="7"/>
        <v>0</v>
      </c>
    </row>
    <row r="12" spans="1:38" x14ac:dyDescent="0.2">
      <c r="A12" s="10" t="s">
        <v>57</v>
      </c>
      <c r="B12" s="3">
        <v>641.46</v>
      </c>
      <c r="C12" s="2"/>
      <c r="D12" s="2"/>
      <c r="E12" s="16">
        <f t="shared" si="0"/>
        <v>0</v>
      </c>
      <c r="F12" s="2"/>
      <c r="G12" s="2"/>
      <c r="H12" s="16">
        <f t="shared" si="1"/>
        <v>0</v>
      </c>
      <c r="I12" s="2"/>
      <c r="J12" s="2"/>
      <c r="K12" s="2"/>
      <c r="L12" s="2"/>
      <c r="M12" s="16">
        <f t="shared" si="2"/>
        <v>0</v>
      </c>
      <c r="N12" s="18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6">
        <f t="shared" si="4"/>
        <v>0</v>
      </c>
      <c r="AH12" s="2"/>
      <c r="AI12" s="2"/>
      <c r="AJ12" s="16">
        <f t="shared" si="5"/>
        <v>0</v>
      </c>
      <c r="AK12" s="21">
        <f t="shared" si="6"/>
        <v>0</v>
      </c>
      <c r="AL12" s="18">
        <f t="shared" si="7"/>
        <v>0</v>
      </c>
    </row>
    <row r="13" spans="1:38" x14ac:dyDescent="0.2">
      <c r="A13" s="10" t="s">
        <v>57</v>
      </c>
      <c r="B13" s="3">
        <v>641.46</v>
      </c>
      <c r="C13" s="2"/>
      <c r="D13" s="2"/>
      <c r="E13" s="16">
        <f t="shared" si="0"/>
        <v>0</v>
      </c>
      <c r="F13" s="2"/>
      <c r="G13" s="2"/>
      <c r="H13" s="16">
        <f t="shared" si="1"/>
        <v>0</v>
      </c>
      <c r="I13" s="2"/>
      <c r="J13" s="2"/>
      <c r="K13" s="2"/>
      <c r="L13" s="2"/>
      <c r="M13" s="16">
        <f t="shared" si="2"/>
        <v>0</v>
      </c>
      <c r="N13" s="18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6">
        <f t="shared" si="4"/>
        <v>0</v>
      </c>
      <c r="AH13" s="2"/>
      <c r="AI13" s="2"/>
      <c r="AJ13" s="16">
        <f t="shared" si="5"/>
        <v>0</v>
      </c>
      <c r="AK13" s="21">
        <f t="shared" si="6"/>
        <v>0</v>
      </c>
      <c r="AL13" s="18">
        <f t="shared" si="7"/>
        <v>0</v>
      </c>
    </row>
    <row r="14" spans="1:38" ht="13.5" thickBot="1" x14ac:dyDescent="0.25">
      <c r="A14" s="10" t="s">
        <v>57</v>
      </c>
      <c r="B14" s="3">
        <v>641.46</v>
      </c>
      <c r="C14" s="6"/>
      <c r="D14" s="6"/>
      <c r="E14" s="16">
        <f t="shared" si="0"/>
        <v>0</v>
      </c>
      <c r="F14" s="6"/>
      <c r="G14" s="6"/>
      <c r="H14" s="16">
        <f t="shared" si="1"/>
        <v>0</v>
      </c>
      <c r="I14" s="6"/>
      <c r="J14" s="6"/>
      <c r="K14" s="6"/>
      <c r="L14" s="6"/>
      <c r="M14" s="16">
        <f t="shared" si="2"/>
        <v>0</v>
      </c>
      <c r="N14" s="18">
        <f t="shared" si="3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6">
        <f t="shared" si="4"/>
        <v>0</v>
      </c>
      <c r="AH14" s="6"/>
      <c r="AI14" s="6"/>
      <c r="AJ14" s="16">
        <f t="shared" si="5"/>
        <v>0</v>
      </c>
      <c r="AK14" s="21">
        <f t="shared" si="6"/>
        <v>0</v>
      </c>
      <c r="AL14" s="18">
        <f t="shared" si="7"/>
        <v>0</v>
      </c>
    </row>
    <row r="15" spans="1:38" ht="13.5" thickBot="1" x14ac:dyDescent="0.25">
      <c r="A15" s="8" t="s">
        <v>22</v>
      </c>
      <c r="B15" s="7">
        <v>0</v>
      </c>
      <c r="C15" s="7">
        <f t="shared" ref="C15:G15" si="8">SUM(C3:C14)</f>
        <v>2597.92</v>
      </c>
      <c r="D15" s="7">
        <f t="shared" si="8"/>
        <v>0</v>
      </c>
      <c r="E15" s="17">
        <f t="shared" si="8"/>
        <v>2597.92</v>
      </c>
      <c r="F15" s="7">
        <f t="shared" si="8"/>
        <v>2161.04</v>
      </c>
      <c r="G15" s="7">
        <f t="shared" si="8"/>
        <v>0</v>
      </c>
      <c r="H15" s="17">
        <f t="shared" ref="H15:AE15" si="9">SUM(H3:H14)</f>
        <v>2161.04</v>
      </c>
      <c r="I15" s="7">
        <f t="shared" si="9"/>
        <v>0</v>
      </c>
      <c r="J15" s="7">
        <f t="shared" si="9"/>
        <v>0</v>
      </c>
      <c r="K15" s="7">
        <f t="shared" si="9"/>
        <v>0</v>
      </c>
      <c r="L15" s="7">
        <f t="shared" si="9"/>
        <v>0</v>
      </c>
      <c r="M15" s="17">
        <f t="shared" si="9"/>
        <v>0</v>
      </c>
      <c r="N15" s="19">
        <f t="shared" si="9"/>
        <v>32.415599999999998</v>
      </c>
      <c r="O15" s="8">
        <f t="shared" si="9"/>
        <v>1128.98</v>
      </c>
      <c r="P15" s="7">
        <f t="shared" si="9"/>
        <v>592.3900000000001</v>
      </c>
      <c r="Q15" s="7">
        <f t="shared" si="9"/>
        <v>0</v>
      </c>
      <c r="R15" s="7">
        <f t="shared" si="9"/>
        <v>0</v>
      </c>
      <c r="S15" s="7">
        <f t="shared" si="9"/>
        <v>0</v>
      </c>
      <c r="T15" s="7">
        <f t="shared" si="9"/>
        <v>0</v>
      </c>
      <c r="U15" s="7">
        <f t="shared" si="9"/>
        <v>0</v>
      </c>
      <c r="V15" s="7">
        <f t="shared" si="9"/>
        <v>0</v>
      </c>
      <c r="W15" s="7">
        <f t="shared" si="9"/>
        <v>0</v>
      </c>
      <c r="X15" s="7">
        <f t="shared" si="9"/>
        <v>0</v>
      </c>
      <c r="Y15" s="7">
        <f t="shared" si="9"/>
        <v>3566.54</v>
      </c>
      <c r="Z15" s="7">
        <f t="shared" si="9"/>
        <v>1929.31</v>
      </c>
      <c r="AA15" s="7">
        <f t="shared" si="9"/>
        <v>641.49</v>
      </c>
      <c r="AB15" s="7">
        <f t="shared" si="9"/>
        <v>331.35</v>
      </c>
      <c r="AC15" s="7">
        <f t="shared" si="9"/>
        <v>4118.2100000000009</v>
      </c>
      <c r="AD15" s="9">
        <f t="shared" si="9"/>
        <v>2165.91</v>
      </c>
      <c r="AE15" s="7">
        <f t="shared" si="9"/>
        <v>14144.220000000001</v>
      </c>
      <c r="AF15" s="7">
        <f>SUM(AF3:AF14)</f>
        <v>0</v>
      </c>
      <c r="AG15" s="17">
        <f>SUM(AG3:AG14)</f>
        <v>14144.220000000001</v>
      </c>
      <c r="AH15" s="7">
        <f>SUM(AH3:AH14)</f>
        <v>6738.2</v>
      </c>
      <c r="AI15" s="7">
        <f>SUM(AI3:AI14)</f>
        <v>0</v>
      </c>
      <c r="AJ15" s="17">
        <f>SUM(AJ3:AJ14)</f>
        <v>6738.2</v>
      </c>
      <c r="AK15" s="17">
        <f t="shared" ref="AK15" si="10">SUM(AK3:AK14)</f>
        <v>4.9702500000000001</v>
      </c>
      <c r="AL15" s="19">
        <f t="shared" ref="AL15" si="11">SUM(AL3:AL14)</f>
        <v>101.07300000000001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H7" sqref="H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47" t="s">
        <v>13</v>
      </c>
      <c r="C2" s="47"/>
      <c r="D2" s="47"/>
      <c r="E2" s="47"/>
      <c r="F2" s="47"/>
    </row>
    <row r="3" spans="2:9" ht="26.25" customHeight="1" x14ac:dyDescent="0.35">
      <c r="B3" s="46" t="s">
        <v>59</v>
      </c>
      <c r="C3" s="46"/>
      <c r="D3" s="46"/>
      <c r="E3" s="46"/>
      <c r="F3" s="46"/>
      <c r="G3" s="1"/>
      <c r="H3" s="1"/>
      <c r="I3" s="1"/>
    </row>
    <row r="4" spans="2:9" ht="30" customHeight="1" thickBot="1" x14ac:dyDescent="0.25">
      <c r="B4" s="46"/>
      <c r="C4" s="46"/>
      <c r="D4" s="46"/>
      <c r="E4" s="46"/>
      <c r="F4" s="46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22" t="s">
        <v>1</v>
      </c>
      <c r="C6" s="23" t="e">
        <f>#REF!</f>
        <v>#REF!</v>
      </c>
      <c r="D6" s="23" t="e">
        <f>#REF!</f>
        <v>#REF!</v>
      </c>
      <c r="E6" s="23" t="e">
        <f>#REF!</f>
        <v>#REF!</v>
      </c>
      <c r="F6" s="30" t="e">
        <f>#REF!</f>
        <v>#REF!</v>
      </c>
    </row>
    <row r="7" spans="2:9" x14ac:dyDescent="0.2">
      <c r="B7" s="24" t="s">
        <v>53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1" t="e">
        <f>#REF!</f>
        <v>#REF!</v>
      </c>
    </row>
    <row r="8" spans="2:9" ht="25.5" x14ac:dyDescent="0.2">
      <c r="B8" s="25" t="s">
        <v>2</v>
      </c>
      <c r="C8" s="2" t="e">
        <f>#REF!</f>
        <v>#REF!</v>
      </c>
      <c r="D8" s="20" t="e">
        <f>#REF!</f>
        <v>#REF!</v>
      </c>
      <c r="E8" s="2" t="e">
        <f>#REF!</f>
        <v>#REF!</v>
      </c>
      <c r="F8" s="32" t="e">
        <f>#REF!</f>
        <v>#REF!</v>
      </c>
    </row>
    <row r="9" spans="2:9" ht="51" x14ac:dyDescent="0.2">
      <c r="B9" s="25" t="s">
        <v>3</v>
      </c>
      <c r="C9" s="2">
        <v>0</v>
      </c>
      <c r="D9" s="2">
        <v>0</v>
      </c>
      <c r="E9" s="2">
        <v>0</v>
      </c>
      <c r="F9" s="26">
        <v>0</v>
      </c>
    </row>
    <row r="10" spans="2:9" x14ac:dyDescent="0.2">
      <c r="B10" s="25" t="s">
        <v>4</v>
      </c>
      <c r="C10" s="2">
        <v>0</v>
      </c>
      <c r="D10" s="2">
        <v>0</v>
      </c>
      <c r="E10" s="2">
        <v>0</v>
      </c>
      <c r="F10" s="26">
        <v>0</v>
      </c>
    </row>
    <row r="11" spans="2:9" ht="25.5" x14ac:dyDescent="0.2">
      <c r="B11" s="25" t="s">
        <v>5</v>
      </c>
      <c r="C11" s="2">
        <f>'выборка 15'!U15</f>
        <v>0</v>
      </c>
      <c r="D11" s="2">
        <v>0</v>
      </c>
      <c r="E11" s="2">
        <v>0</v>
      </c>
      <c r="F11" s="26">
        <v>0</v>
      </c>
    </row>
    <row r="12" spans="2:9" x14ac:dyDescent="0.2">
      <c r="B12" s="25" t="s">
        <v>6</v>
      </c>
      <c r="C12" s="2">
        <v>0</v>
      </c>
      <c r="D12" s="2">
        <v>0</v>
      </c>
      <c r="E12" s="2">
        <v>0</v>
      </c>
      <c r="F12" s="26">
        <v>0</v>
      </c>
    </row>
    <row r="13" spans="2:9" x14ac:dyDescent="0.2">
      <c r="B13" s="25" t="s">
        <v>7</v>
      </c>
      <c r="C13" s="2">
        <f>'выборка 15'!Y15</f>
        <v>3566.54</v>
      </c>
      <c r="D13" s="2">
        <f>'выборка 15'!Z15</f>
        <v>1929.31</v>
      </c>
      <c r="E13" s="2">
        <v>297.98</v>
      </c>
      <c r="F13" s="26">
        <v>0</v>
      </c>
    </row>
    <row r="14" spans="2:9" ht="25.5" x14ac:dyDescent="0.2">
      <c r="B14" s="25" t="s">
        <v>8</v>
      </c>
      <c r="C14" s="2">
        <v>0</v>
      </c>
      <c r="D14" s="2">
        <v>0</v>
      </c>
      <c r="E14" s="2">
        <v>0</v>
      </c>
      <c r="F14" s="26">
        <v>0</v>
      </c>
    </row>
    <row r="15" spans="2:9" ht="25.5" x14ac:dyDescent="0.2">
      <c r="B15" s="25" t="s">
        <v>9</v>
      </c>
      <c r="C15" s="2">
        <f>'выборка 15'!AA15</f>
        <v>641.49</v>
      </c>
      <c r="D15" s="2">
        <f>'выборка 15'!AB15</f>
        <v>331.35</v>
      </c>
      <c r="E15" s="2">
        <v>38.97</v>
      </c>
      <c r="F15" s="26">
        <f>D15</f>
        <v>331.35</v>
      </c>
    </row>
    <row r="16" spans="2:9" ht="26.25" thickBot="1" x14ac:dyDescent="0.25">
      <c r="B16" s="27" t="s">
        <v>10</v>
      </c>
      <c r="C16" s="28">
        <f>'выборка 15'!AC15</f>
        <v>4118.2100000000009</v>
      </c>
      <c r="D16" s="28">
        <f>'выборка 15'!AD15</f>
        <v>2165.91</v>
      </c>
      <c r="E16" s="28">
        <v>267.58999999999997</v>
      </c>
      <c r="F16" s="29">
        <v>0</v>
      </c>
    </row>
    <row r="18" spans="2:6" ht="19.5" customHeight="1" x14ac:dyDescent="0.2">
      <c r="B18" s="48" t="s">
        <v>58</v>
      </c>
      <c r="C18" s="48"/>
      <c r="D18" s="48"/>
      <c r="E18" s="48"/>
      <c r="F18" s="48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workbookViewId="0">
      <selection activeCell="J14" sqref="J14"/>
    </sheetView>
  </sheetViews>
  <sheetFormatPr defaultRowHeight="12.75" x14ac:dyDescent="0.2"/>
  <cols>
    <col min="1" max="1" width="4.5703125" customWidth="1"/>
    <col min="4" max="4" width="27.28515625" customWidth="1"/>
    <col min="5" max="5" width="39.42578125" customWidth="1"/>
    <col min="6" max="6" width="14.5703125" customWidth="1"/>
  </cols>
  <sheetData>
    <row r="1" spans="1:6" s="37" customFormat="1" ht="93.75" customHeight="1" x14ac:dyDescent="0.2">
      <c r="A1" s="51" t="s">
        <v>146</v>
      </c>
      <c r="B1" s="51"/>
      <c r="C1" s="51"/>
      <c r="D1" s="51"/>
      <c r="E1" s="51"/>
      <c r="F1" s="51"/>
    </row>
    <row r="2" spans="1:6" ht="24" thickBot="1" x14ac:dyDescent="0.25">
      <c r="A2" s="36"/>
      <c r="B2" s="36"/>
      <c r="C2" s="36"/>
      <c r="D2" s="36"/>
      <c r="E2" s="36"/>
      <c r="F2" s="36"/>
    </row>
    <row r="3" spans="1:6" ht="16.5" customHeight="1" x14ac:dyDescent="0.2">
      <c r="A3" s="52" t="s">
        <v>16</v>
      </c>
      <c r="B3" s="54" t="s">
        <v>17</v>
      </c>
      <c r="C3" s="54" t="s">
        <v>18</v>
      </c>
      <c r="D3" s="54" t="s">
        <v>19</v>
      </c>
      <c r="E3" s="54" t="s">
        <v>20</v>
      </c>
      <c r="F3" s="54" t="s">
        <v>21</v>
      </c>
    </row>
    <row r="4" spans="1:6" ht="29.25" customHeight="1" x14ac:dyDescent="0.2">
      <c r="A4" s="53"/>
      <c r="B4" s="55"/>
      <c r="C4" s="55"/>
      <c r="D4" s="55"/>
      <c r="E4" s="55"/>
      <c r="F4" s="55"/>
    </row>
    <row r="5" spans="1:6" x14ac:dyDescent="0.2">
      <c r="A5" s="40">
        <v>1</v>
      </c>
      <c r="B5" s="40">
        <v>2018</v>
      </c>
      <c r="C5" s="40" t="s">
        <v>64</v>
      </c>
      <c r="D5" s="39" t="s">
        <v>67</v>
      </c>
      <c r="E5" s="39" t="s">
        <v>68</v>
      </c>
      <c r="F5" s="57">
        <v>1290</v>
      </c>
    </row>
    <row r="6" spans="1:6" x14ac:dyDescent="0.2">
      <c r="A6" s="40">
        <v>2</v>
      </c>
      <c r="B6" s="40">
        <v>2018</v>
      </c>
      <c r="C6" s="40" t="s">
        <v>82</v>
      </c>
      <c r="D6" s="39" t="s">
        <v>72</v>
      </c>
      <c r="E6" s="39" t="s">
        <v>74</v>
      </c>
      <c r="F6" s="58">
        <v>1419</v>
      </c>
    </row>
    <row r="7" spans="1:6" x14ac:dyDescent="0.2">
      <c r="A7" s="40">
        <v>3</v>
      </c>
      <c r="B7" s="40">
        <v>2018</v>
      </c>
      <c r="C7" s="40" t="s">
        <v>82</v>
      </c>
      <c r="D7" s="39" t="s">
        <v>73</v>
      </c>
      <c r="E7" s="39" t="s">
        <v>75</v>
      </c>
      <c r="F7" s="58">
        <v>5382</v>
      </c>
    </row>
    <row r="8" spans="1:6" x14ac:dyDescent="0.2">
      <c r="A8" s="40">
        <v>4</v>
      </c>
      <c r="B8" s="40">
        <v>2018</v>
      </c>
      <c r="C8" s="40" t="s">
        <v>91</v>
      </c>
      <c r="D8" s="39" t="s">
        <v>89</v>
      </c>
      <c r="E8" s="39" t="s">
        <v>75</v>
      </c>
      <c r="F8" s="58">
        <v>5361</v>
      </c>
    </row>
    <row r="9" spans="1:6" x14ac:dyDescent="0.2">
      <c r="A9" s="40">
        <v>5</v>
      </c>
      <c r="B9" s="40">
        <v>2018</v>
      </c>
      <c r="C9" s="40" t="s">
        <v>90</v>
      </c>
      <c r="D9" s="39" t="s">
        <v>87</v>
      </c>
      <c r="E9" s="39" t="s">
        <v>88</v>
      </c>
      <c r="F9" s="58">
        <v>300084</v>
      </c>
    </row>
    <row r="10" spans="1:6" x14ac:dyDescent="0.2">
      <c r="A10" s="40">
        <v>6</v>
      </c>
      <c r="B10" s="40">
        <v>2018</v>
      </c>
      <c r="C10" s="40" t="s">
        <v>90</v>
      </c>
      <c r="D10" s="39" t="s">
        <v>89</v>
      </c>
      <c r="E10" s="39" t="s">
        <v>75</v>
      </c>
      <c r="F10" s="58">
        <v>3367</v>
      </c>
    </row>
    <row r="11" spans="1:6" x14ac:dyDescent="0.2">
      <c r="A11" s="40">
        <v>7</v>
      </c>
      <c r="B11" s="40">
        <v>2018</v>
      </c>
      <c r="C11" s="40" t="s">
        <v>60</v>
      </c>
      <c r="D11" s="39"/>
      <c r="E11" s="39" t="s">
        <v>127</v>
      </c>
      <c r="F11" s="58">
        <v>953</v>
      </c>
    </row>
    <row r="12" spans="1:6" x14ac:dyDescent="0.2">
      <c r="A12" s="40">
        <v>8</v>
      </c>
      <c r="B12" s="40">
        <v>2018</v>
      </c>
      <c r="C12" s="40" t="s">
        <v>61</v>
      </c>
      <c r="D12" s="39" t="s">
        <v>76</v>
      </c>
      <c r="E12" s="39" t="s">
        <v>79</v>
      </c>
      <c r="F12" s="58">
        <v>4976</v>
      </c>
    </row>
    <row r="13" spans="1:6" x14ac:dyDescent="0.2">
      <c r="A13" s="40">
        <v>9</v>
      </c>
      <c r="B13" s="40">
        <v>2018</v>
      </c>
      <c r="C13" s="40" t="s">
        <v>61</v>
      </c>
      <c r="D13" s="39"/>
      <c r="E13" s="39" t="s">
        <v>80</v>
      </c>
      <c r="F13" s="58">
        <v>33582</v>
      </c>
    </row>
    <row r="14" spans="1:6" x14ac:dyDescent="0.2">
      <c r="A14" s="40">
        <v>10</v>
      </c>
      <c r="B14" s="40">
        <v>2018</v>
      </c>
      <c r="C14" s="40" t="s">
        <v>61</v>
      </c>
      <c r="D14" s="39" t="s">
        <v>77</v>
      </c>
      <c r="E14" s="39" t="s">
        <v>81</v>
      </c>
      <c r="F14" s="58">
        <v>8074</v>
      </c>
    </row>
    <row r="15" spans="1:6" x14ac:dyDescent="0.2">
      <c r="A15" s="40">
        <v>11</v>
      </c>
      <c r="B15" s="40">
        <v>2018</v>
      </c>
      <c r="C15" s="40" t="s">
        <v>61</v>
      </c>
      <c r="D15" s="39" t="s">
        <v>78</v>
      </c>
      <c r="E15" s="39" t="s">
        <v>65</v>
      </c>
      <c r="F15" s="58">
        <v>4339</v>
      </c>
    </row>
    <row r="16" spans="1:6" x14ac:dyDescent="0.2">
      <c r="A16" s="40">
        <v>12</v>
      </c>
      <c r="B16" s="40">
        <v>2018</v>
      </c>
      <c r="C16" s="40" t="s">
        <v>85</v>
      </c>
      <c r="D16" s="39" t="s">
        <v>83</v>
      </c>
      <c r="E16" s="39" t="s">
        <v>70</v>
      </c>
      <c r="F16" s="58">
        <v>622</v>
      </c>
    </row>
    <row r="17" spans="1:6" x14ac:dyDescent="0.2">
      <c r="A17" s="40">
        <v>13</v>
      </c>
      <c r="B17" s="40">
        <v>2018</v>
      </c>
      <c r="C17" s="40" t="s">
        <v>85</v>
      </c>
      <c r="D17" s="39" t="s">
        <v>84</v>
      </c>
      <c r="E17" s="39" t="s">
        <v>86</v>
      </c>
      <c r="F17" s="58">
        <v>434</v>
      </c>
    </row>
    <row r="18" spans="1:6" x14ac:dyDescent="0.2">
      <c r="A18" s="40">
        <v>14</v>
      </c>
      <c r="B18" s="40">
        <v>2018</v>
      </c>
      <c r="C18" s="40" t="s">
        <v>71</v>
      </c>
      <c r="D18" s="39" t="s">
        <v>69</v>
      </c>
      <c r="E18" s="39" t="s">
        <v>70</v>
      </c>
      <c r="F18" s="57">
        <v>2236</v>
      </c>
    </row>
    <row r="19" spans="1:6" x14ac:dyDescent="0.2">
      <c r="A19" s="40">
        <v>15</v>
      </c>
      <c r="B19" s="40">
        <v>2018</v>
      </c>
      <c r="C19" s="40" t="s">
        <v>66</v>
      </c>
      <c r="D19" s="39" t="s">
        <v>132</v>
      </c>
      <c r="E19" s="39" t="s">
        <v>133</v>
      </c>
      <c r="F19" s="58">
        <v>5058</v>
      </c>
    </row>
    <row r="20" spans="1:6" x14ac:dyDescent="0.2">
      <c r="A20" s="40">
        <v>16</v>
      </c>
      <c r="B20" s="40">
        <v>2018</v>
      </c>
      <c r="C20" s="40" t="s">
        <v>66</v>
      </c>
      <c r="D20" s="39" t="s">
        <v>134</v>
      </c>
      <c r="E20" s="39" t="s">
        <v>135</v>
      </c>
      <c r="F20" s="58">
        <v>45805</v>
      </c>
    </row>
    <row r="21" spans="1:6" x14ac:dyDescent="0.2">
      <c r="A21" s="40">
        <v>17</v>
      </c>
      <c r="B21" s="40">
        <v>2018</v>
      </c>
      <c r="C21" s="40" t="s">
        <v>63</v>
      </c>
      <c r="D21" s="39" t="s">
        <v>141</v>
      </c>
      <c r="E21" s="39" t="s">
        <v>75</v>
      </c>
      <c r="F21" s="58">
        <v>7030</v>
      </c>
    </row>
    <row r="22" spans="1:6" x14ac:dyDescent="0.2">
      <c r="A22" s="40">
        <v>18</v>
      </c>
      <c r="B22" s="40">
        <v>2018</v>
      </c>
      <c r="C22" s="40" t="s">
        <v>148</v>
      </c>
      <c r="D22" s="56" t="s">
        <v>147</v>
      </c>
      <c r="E22" s="56" t="s">
        <v>75</v>
      </c>
      <c r="F22" s="57">
        <v>2803</v>
      </c>
    </row>
    <row r="23" spans="1:6" ht="15.75" thickBot="1" x14ac:dyDescent="0.3">
      <c r="A23" s="49" t="s">
        <v>22</v>
      </c>
      <c r="B23" s="50"/>
      <c r="C23" s="50"/>
      <c r="D23" s="50"/>
      <c r="E23" s="50"/>
      <c r="F23" s="59">
        <f>SUM(F5:F22)</f>
        <v>432815</v>
      </c>
    </row>
    <row r="24" spans="1:6" ht="15" x14ac:dyDescent="0.25">
      <c r="A24" s="34"/>
      <c r="B24" s="34"/>
      <c r="C24" s="34"/>
      <c r="D24" s="34"/>
      <c r="E24" s="34"/>
      <c r="F24" s="35"/>
    </row>
    <row r="25" spans="1:6" ht="15" x14ac:dyDescent="0.25">
      <c r="A25" s="34"/>
      <c r="B25" s="34"/>
      <c r="C25" s="34"/>
      <c r="D25" s="34"/>
      <c r="E25" s="34"/>
      <c r="F25" s="35"/>
    </row>
    <row r="28" spans="1:6" ht="12.75" customHeight="1" x14ac:dyDescent="0.2">
      <c r="A28" s="33" t="s">
        <v>62</v>
      </c>
      <c r="B28" s="33"/>
      <c r="C28" s="33"/>
      <c r="D28" s="33"/>
      <c r="E28" s="33"/>
    </row>
  </sheetData>
  <mergeCells count="8">
    <mergeCell ref="A23:E23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A2" sqref="A2"/>
    </sheetView>
  </sheetViews>
  <sheetFormatPr defaultRowHeight="12.75" x14ac:dyDescent="0.2"/>
  <cols>
    <col min="4" max="4" width="16.42578125" customWidth="1"/>
    <col min="5" max="5" width="40.28515625" customWidth="1"/>
    <col min="6" max="6" width="15.7109375" style="44" customWidth="1"/>
  </cols>
  <sheetData>
    <row r="1" spans="1:6" ht="72" customHeight="1" x14ac:dyDescent="0.2">
      <c r="A1" s="51" t="s">
        <v>145</v>
      </c>
      <c r="B1" s="51"/>
      <c r="C1" s="51"/>
      <c r="D1" s="51"/>
      <c r="E1" s="51"/>
      <c r="F1" s="51"/>
    </row>
    <row r="2" spans="1:6" ht="24" thickBot="1" x14ac:dyDescent="0.25">
      <c r="A2" s="38"/>
      <c r="B2" s="38"/>
      <c r="C2" s="38"/>
      <c r="D2" s="38"/>
      <c r="E2" s="38"/>
      <c r="F2" s="38"/>
    </row>
    <row r="3" spans="1:6" x14ac:dyDescent="0.2">
      <c r="A3" s="52" t="s">
        <v>16</v>
      </c>
      <c r="B3" s="54" t="s">
        <v>17</v>
      </c>
      <c r="C3" s="54" t="s">
        <v>18</v>
      </c>
      <c r="D3" s="54" t="s">
        <v>19</v>
      </c>
      <c r="E3" s="54" t="s">
        <v>20</v>
      </c>
      <c r="F3" s="54" t="s">
        <v>21</v>
      </c>
    </row>
    <row r="4" spans="1:6" ht="21.75" customHeight="1" x14ac:dyDescent="0.2">
      <c r="A4" s="53"/>
      <c r="B4" s="55"/>
      <c r="C4" s="55"/>
      <c r="D4" s="55"/>
      <c r="E4" s="55"/>
      <c r="F4" s="55"/>
    </row>
    <row r="5" spans="1:6" x14ac:dyDescent="0.2">
      <c r="A5" s="40">
        <v>1</v>
      </c>
      <c r="B5" s="40">
        <v>2018</v>
      </c>
      <c r="C5" s="40" t="s">
        <v>99</v>
      </c>
      <c r="D5" s="39" t="s">
        <v>96</v>
      </c>
      <c r="E5" s="39" t="s">
        <v>98</v>
      </c>
      <c r="F5" s="41">
        <v>3035</v>
      </c>
    </row>
    <row r="6" spans="1:6" x14ac:dyDescent="0.2">
      <c r="A6" s="40">
        <v>2</v>
      </c>
      <c r="B6" s="40">
        <v>2018</v>
      </c>
      <c r="C6" s="40" t="s">
        <v>64</v>
      </c>
      <c r="D6" s="39" t="s">
        <v>92</v>
      </c>
      <c r="E6" s="39" t="s">
        <v>93</v>
      </c>
      <c r="F6" s="41">
        <v>439</v>
      </c>
    </row>
    <row r="7" spans="1:6" x14ac:dyDescent="0.2">
      <c r="A7" s="40">
        <v>3</v>
      </c>
      <c r="B7" s="40">
        <v>2018</v>
      </c>
      <c r="C7" s="40" t="s">
        <v>64</v>
      </c>
      <c r="D7" s="39" t="s">
        <v>94</v>
      </c>
      <c r="E7" s="39" t="s">
        <v>95</v>
      </c>
      <c r="F7" s="41">
        <v>1749</v>
      </c>
    </row>
    <row r="8" spans="1:6" x14ac:dyDescent="0.2">
      <c r="A8" s="40">
        <v>4</v>
      </c>
      <c r="B8" s="40">
        <v>2018</v>
      </c>
      <c r="C8" s="40" t="s">
        <v>64</v>
      </c>
      <c r="D8" s="39" t="s">
        <v>73</v>
      </c>
      <c r="E8" s="39" t="s">
        <v>95</v>
      </c>
      <c r="F8" s="41">
        <v>1749</v>
      </c>
    </row>
    <row r="9" spans="1:6" x14ac:dyDescent="0.2">
      <c r="A9" s="40">
        <v>5</v>
      </c>
      <c r="B9" s="40">
        <v>2018</v>
      </c>
      <c r="C9" s="40" t="s">
        <v>82</v>
      </c>
      <c r="D9" s="39" t="s">
        <v>100</v>
      </c>
      <c r="E9" s="39" t="s">
        <v>95</v>
      </c>
      <c r="F9" s="41">
        <v>1749</v>
      </c>
    </row>
    <row r="10" spans="1:6" x14ac:dyDescent="0.2">
      <c r="A10" s="40">
        <v>6</v>
      </c>
      <c r="B10" s="40">
        <v>2018</v>
      </c>
      <c r="C10" s="40" t="s">
        <v>82</v>
      </c>
      <c r="D10" s="39" t="s">
        <v>94</v>
      </c>
      <c r="E10" s="39" t="s">
        <v>95</v>
      </c>
      <c r="F10" s="41">
        <v>1310</v>
      </c>
    </row>
    <row r="11" spans="1:6" x14ac:dyDescent="0.2">
      <c r="A11" s="40">
        <v>7</v>
      </c>
      <c r="B11" s="40">
        <v>2018</v>
      </c>
      <c r="C11" s="40" t="s">
        <v>82</v>
      </c>
      <c r="D11" s="39" t="s">
        <v>101</v>
      </c>
      <c r="E11" s="39" t="s">
        <v>93</v>
      </c>
      <c r="F11" s="41">
        <v>1749</v>
      </c>
    </row>
    <row r="12" spans="1:6" x14ac:dyDescent="0.2">
      <c r="A12" s="40">
        <v>8</v>
      </c>
      <c r="B12" s="40">
        <v>2018</v>
      </c>
      <c r="C12" s="40" t="s">
        <v>82</v>
      </c>
      <c r="D12" s="39" t="s">
        <v>73</v>
      </c>
      <c r="E12" s="39" t="s">
        <v>93</v>
      </c>
      <c r="F12" s="41">
        <v>1310</v>
      </c>
    </row>
    <row r="13" spans="1:6" x14ac:dyDescent="0.2">
      <c r="A13" s="40">
        <v>9</v>
      </c>
      <c r="B13" s="40">
        <v>2018</v>
      </c>
      <c r="C13" s="40" t="s">
        <v>82</v>
      </c>
      <c r="D13" s="39" t="s">
        <v>73</v>
      </c>
      <c r="E13" s="39" t="s">
        <v>93</v>
      </c>
      <c r="F13" s="41">
        <v>1749</v>
      </c>
    </row>
    <row r="14" spans="1:6" x14ac:dyDescent="0.2">
      <c r="A14" s="40">
        <v>10</v>
      </c>
      <c r="B14" s="40">
        <v>2018</v>
      </c>
      <c r="C14" s="40" t="s">
        <v>82</v>
      </c>
      <c r="D14" s="39"/>
      <c r="E14" s="39" t="s">
        <v>122</v>
      </c>
      <c r="F14" s="41">
        <v>689</v>
      </c>
    </row>
    <row r="15" spans="1:6" x14ac:dyDescent="0.2">
      <c r="A15" s="40">
        <v>11</v>
      </c>
      <c r="B15" s="40">
        <v>2018</v>
      </c>
      <c r="C15" s="40" t="s">
        <v>82</v>
      </c>
      <c r="D15" s="39" t="s">
        <v>123</v>
      </c>
      <c r="E15" s="39" t="s">
        <v>122</v>
      </c>
      <c r="F15" s="41">
        <v>2507</v>
      </c>
    </row>
    <row r="16" spans="1:6" x14ac:dyDescent="0.2">
      <c r="A16" s="40">
        <v>12</v>
      </c>
      <c r="B16" s="40">
        <v>2018</v>
      </c>
      <c r="C16" s="40" t="s">
        <v>91</v>
      </c>
      <c r="D16" s="39" t="s">
        <v>96</v>
      </c>
      <c r="E16" s="39" t="s">
        <v>103</v>
      </c>
      <c r="F16" s="41">
        <v>578</v>
      </c>
    </row>
    <row r="17" spans="1:6" x14ac:dyDescent="0.2">
      <c r="A17" s="40">
        <v>13</v>
      </c>
      <c r="B17" s="40">
        <v>2018</v>
      </c>
      <c r="C17" s="40" t="s">
        <v>91</v>
      </c>
      <c r="D17" s="39" t="s">
        <v>96</v>
      </c>
      <c r="E17" s="39" t="s">
        <v>103</v>
      </c>
      <c r="F17" s="41">
        <v>5114</v>
      </c>
    </row>
    <row r="18" spans="1:6" x14ac:dyDescent="0.2">
      <c r="A18" s="40">
        <v>14</v>
      </c>
      <c r="B18" s="40">
        <v>2018</v>
      </c>
      <c r="C18" s="40" t="s">
        <v>91</v>
      </c>
      <c r="D18" s="39" t="s">
        <v>109</v>
      </c>
      <c r="E18" s="39" t="s">
        <v>95</v>
      </c>
      <c r="F18" s="41">
        <v>1749</v>
      </c>
    </row>
    <row r="19" spans="1:6" x14ac:dyDescent="0.2">
      <c r="A19" s="40">
        <v>15</v>
      </c>
      <c r="B19" s="40">
        <v>2018</v>
      </c>
      <c r="C19" s="40" t="s">
        <v>91</v>
      </c>
      <c r="D19" s="39" t="s">
        <v>110</v>
      </c>
      <c r="E19" s="39" t="s">
        <v>111</v>
      </c>
      <c r="F19" s="41">
        <v>3333</v>
      </c>
    </row>
    <row r="20" spans="1:6" x14ac:dyDescent="0.2">
      <c r="A20" s="40">
        <v>16</v>
      </c>
      <c r="B20" s="40">
        <v>2018</v>
      </c>
      <c r="C20" s="40" t="s">
        <v>91</v>
      </c>
      <c r="D20" s="39"/>
      <c r="E20" s="39" t="s">
        <v>112</v>
      </c>
      <c r="F20" s="41">
        <v>1523</v>
      </c>
    </row>
    <row r="21" spans="1:6" x14ac:dyDescent="0.2">
      <c r="A21" s="40">
        <v>17</v>
      </c>
      <c r="B21" s="40">
        <v>2018</v>
      </c>
      <c r="C21" s="40" t="s">
        <v>91</v>
      </c>
      <c r="D21" s="39"/>
      <c r="E21" s="39" t="s">
        <v>128</v>
      </c>
      <c r="F21" s="41">
        <v>1137</v>
      </c>
    </row>
    <row r="22" spans="1:6" x14ac:dyDescent="0.2">
      <c r="A22" s="40">
        <v>18</v>
      </c>
      <c r="B22" s="40">
        <v>2018</v>
      </c>
      <c r="C22" s="40" t="s">
        <v>91</v>
      </c>
      <c r="D22" s="39" t="s">
        <v>129</v>
      </c>
      <c r="E22" s="39" t="s">
        <v>130</v>
      </c>
      <c r="F22" s="41">
        <v>315</v>
      </c>
    </row>
    <row r="23" spans="1:6" x14ac:dyDescent="0.2">
      <c r="A23" s="40">
        <v>19</v>
      </c>
      <c r="B23" s="40">
        <v>2018</v>
      </c>
      <c r="C23" s="40" t="s">
        <v>90</v>
      </c>
      <c r="D23" s="39" t="s">
        <v>96</v>
      </c>
      <c r="E23" s="39" t="s">
        <v>102</v>
      </c>
      <c r="F23" s="41">
        <v>1993</v>
      </c>
    </row>
    <row r="24" spans="1:6" x14ac:dyDescent="0.2">
      <c r="A24" s="40">
        <v>20</v>
      </c>
      <c r="B24" s="40">
        <v>2018</v>
      </c>
      <c r="C24" s="40" t="s">
        <v>90</v>
      </c>
      <c r="D24" s="39"/>
      <c r="E24" s="39" t="s">
        <v>103</v>
      </c>
      <c r="F24" s="41">
        <v>11237</v>
      </c>
    </row>
    <row r="25" spans="1:6" x14ac:dyDescent="0.2">
      <c r="A25" s="40">
        <v>21</v>
      </c>
      <c r="B25" s="40">
        <v>2018</v>
      </c>
      <c r="C25" s="40" t="s">
        <v>60</v>
      </c>
      <c r="D25" s="39" t="s">
        <v>96</v>
      </c>
      <c r="E25" s="39" t="s">
        <v>104</v>
      </c>
      <c r="F25" s="41">
        <v>6189</v>
      </c>
    </row>
    <row r="26" spans="1:6" x14ac:dyDescent="0.2">
      <c r="A26" s="40">
        <v>22</v>
      </c>
      <c r="B26" s="40">
        <v>2018</v>
      </c>
      <c r="C26" s="40" t="s">
        <v>60</v>
      </c>
      <c r="D26" s="39" t="s">
        <v>96</v>
      </c>
      <c r="E26" s="39" t="s">
        <v>105</v>
      </c>
      <c r="F26" s="41">
        <v>15108</v>
      </c>
    </row>
    <row r="27" spans="1:6" x14ac:dyDescent="0.2">
      <c r="A27" s="40">
        <v>23</v>
      </c>
      <c r="B27" s="40">
        <v>2018</v>
      </c>
      <c r="C27" s="40" t="s">
        <v>60</v>
      </c>
      <c r="D27" s="39" t="s">
        <v>96</v>
      </c>
      <c r="E27" s="39" t="s">
        <v>106</v>
      </c>
      <c r="F27" s="41">
        <v>14132</v>
      </c>
    </row>
    <row r="28" spans="1:6" x14ac:dyDescent="0.2">
      <c r="A28" s="40">
        <v>24</v>
      </c>
      <c r="B28" s="40">
        <v>2018</v>
      </c>
      <c r="C28" s="40" t="s">
        <v>60</v>
      </c>
      <c r="D28" s="39" t="s">
        <v>107</v>
      </c>
      <c r="E28" s="39" t="s">
        <v>108</v>
      </c>
      <c r="F28" s="41">
        <v>62420</v>
      </c>
    </row>
    <row r="29" spans="1:6" x14ac:dyDescent="0.2">
      <c r="A29" s="40">
        <v>25</v>
      </c>
      <c r="B29" s="40">
        <v>2018</v>
      </c>
      <c r="C29" s="40" t="s">
        <v>60</v>
      </c>
      <c r="D29" s="39" t="s">
        <v>124</v>
      </c>
      <c r="E29" s="39" t="s">
        <v>125</v>
      </c>
      <c r="F29" s="41">
        <v>1552</v>
      </c>
    </row>
    <row r="30" spans="1:6" x14ac:dyDescent="0.2">
      <c r="A30" s="40">
        <v>26</v>
      </c>
      <c r="B30" s="40">
        <v>2018</v>
      </c>
      <c r="C30" s="40" t="s">
        <v>60</v>
      </c>
      <c r="D30" s="39"/>
      <c r="E30" s="39" t="s">
        <v>126</v>
      </c>
      <c r="F30" s="41">
        <v>1684</v>
      </c>
    </row>
    <row r="31" spans="1:6" x14ac:dyDescent="0.2">
      <c r="A31" s="40">
        <v>27</v>
      </c>
      <c r="B31" s="40">
        <v>2018</v>
      </c>
      <c r="C31" s="40" t="s">
        <v>61</v>
      </c>
      <c r="D31" s="39"/>
      <c r="E31" s="39" t="s">
        <v>128</v>
      </c>
      <c r="F31" s="41">
        <v>763</v>
      </c>
    </row>
    <row r="32" spans="1:6" x14ac:dyDescent="0.2">
      <c r="A32" s="40">
        <v>28</v>
      </c>
      <c r="B32" s="40">
        <v>2018</v>
      </c>
      <c r="C32" s="40" t="s">
        <v>85</v>
      </c>
      <c r="D32" s="39" t="s">
        <v>96</v>
      </c>
      <c r="E32" s="39" t="s">
        <v>113</v>
      </c>
      <c r="F32" s="41">
        <v>3514</v>
      </c>
    </row>
    <row r="33" spans="1:6" x14ac:dyDescent="0.2">
      <c r="A33" s="40">
        <v>29</v>
      </c>
      <c r="B33" s="40">
        <v>2018</v>
      </c>
      <c r="C33" s="40" t="s">
        <v>85</v>
      </c>
      <c r="D33" s="39" t="s">
        <v>96</v>
      </c>
      <c r="E33" s="39" t="s">
        <v>114</v>
      </c>
      <c r="F33" s="41">
        <v>5786</v>
      </c>
    </row>
    <row r="34" spans="1:6" x14ac:dyDescent="0.2">
      <c r="A34" s="40">
        <v>30</v>
      </c>
      <c r="B34" s="40">
        <v>2018</v>
      </c>
      <c r="C34" s="40" t="s">
        <v>85</v>
      </c>
      <c r="D34" s="39" t="s">
        <v>115</v>
      </c>
      <c r="E34" s="39" t="s">
        <v>108</v>
      </c>
      <c r="F34" s="41">
        <v>22189</v>
      </c>
    </row>
    <row r="35" spans="1:6" x14ac:dyDescent="0.2">
      <c r="A35" s="40">
        <v>31</v>
      </c>
      <c r="B35" s="40">
        <v>2018</v>
      </c>
      <c r="C35" s="40" t="s">
        <v>85</v>
      </c>
      <c r="D35" s="39" t="s">
        <v>116</v>
      </c>
      <c r="E35" s="39" t="s">
        <v>93</v>
      </c>
      <c r="F35" s="41">
        <v>1327</v>
      </c>
    </row>
    <row r="36" spans="1:6" x14ac:dyDescent="0.2">
      <c r="A36" s="40">
        <v>32</v>
      </c>
      <c r="B36" s="40">
        <v>2018</v>
      </c>
      <c r="C36" s="40" t="s">
        <v>85</v>
      </c>
      <c r="D36" s="39" t="s">
        <v>117</v>
      </c>
      <c r="E36" s="39" t="s">
        <v>93</v>
      </c>
      <c r="F36" s="41">
        <v>1327</v>
      </c>
    </row>
    <row r="37" spans="1:6" x14ac:dyDescent="0.2">
      <c r="A37" s="40">
        <v>33</v>
      </c>
      <c r="B37" s="40">
        <v>2018</v>
      </c>
      <c r="C37" s="40" t="s">
        <v>85</v>
      </c>
      <c r="D37" s="39"/>
      <c r="E37" s="39" t="s">
        <v>131</v>
      </c>
      <c r="F37" s="41">
        <v>1248</v>
      </c>
    </row>
    <row r="38" spans="1:6" x14ac:dyDescent="0.2">
      <c r="A38" s="40">
        <v>34</v>
      </c>
      <c r="B38" s="40">
        <v>2018</v>
      </c>
      <c r="C38" s="40" t="s">
        <v>85</v>
      </c>
      <c r="D38" s="39"/>
      <c r="E38" s="39" t="s">
        <v>128</v>
      </c>
      <c r="F38" s="41">
        <v>657</v>
      </c>
    </row>
    <row r="39" spans="1:6" x14ac:dyDescent="0.2">
      <c r="A39" s="40">
        <v>35</v>
      </c>
      <c r="B39" s="40">
        <v>2018</v>
      </c>
      <c r="C39" s="40" t="s">
        <v>71</v>
      </c>
      <c r="D39" s="39" t="s">
        <v>96</v>
      </c>
      <c r="E39" s="39" t="s">
        <v>97</v>
      </c>
      <c r="F39" s="41">
        <v>4001</v>
      </c>
    </row>
    <row r="40" spans="1:6" x14ac:dyDescent="0.2">
      <c r="A40" s="40">
        <v>36</v>
      </c>
      <c r="B40" s="40">
        <v>2018</v>
      </c>
      <c r="C40" s="40" t="s">
        <v>71</v>
      </c>
      <c r="D40" s="39" t="s">
        <v>118</v>
      </c>
      <c r="E40" s="39" t="s">
        <v>119</v>
      </c>
      <c r="F40" s="41">
        <v>447</v>
      </c>
    </row>
    <row r="41" spans="1:6" ht="25.5" x14ac:dyDescent="0.2">
      <c r="A41" s="40">
        <v>37</v>
      </c>
      <c r="B41" s="40">
        <v>2018</v>
      </c>
      <c r="C41" s="40" t="s">
        <v>71</v>
      </c>
      <c r="D41" s="39" t="s">
        <v>120</v>
      </c>
      <c r="E41" s="39" t="s">
        <v>121</v>
      </c>
      <c r="F41" s="41">
        <v>1275</v>
      </c>
    </row>
    <row r="42" spans="1:6" x14ac:dyDescent="0.2">
      <c r="A42" s="40">
        <v>38</v>
      </c>
      <c r="B42" s="40">
        <v>2018</v>
      </c>
      <c r="C42" s="45" t="s">
        <v>66</v>
      </c>
      <c r="D42" s="39" t="s">
        <v>136</v>
      </c>
      <c r="E42" s="39" t="s">
        <v>137</v>
      </c>
      <c r="F42" s="41">
        <v>4783</v>
      </c>
    </row>
    <row r="43" spans="1:6" ht="25.5" x14ac:dyDescent="0.2">
      <c r="A43" s="40">
        <v>39</v>
      </c>
      <c r="B43" s="40">
        <v>2018</v>
      </c>
      <c r="C43" s="45" t="s">
        <v>63</v>
      </c>
      <c r="D43" s="39" t="s">
        <v>138</v>
      </c>
      <c r="E43" s="39" t="s">
        <v>139</v>
      </c>
      <c r="F43" s="41">
        <v>1110</v>
      </c>
    </row>
    <row r="44" spans="1:6" ht="25.5" x14ac:dyDescent="0.2">
      <c r="A44" s="40">
        <v>40</v>
      </c>
      <c r="B44" s="40">
        <v>2018</v>
      </c>
      <c r="C44" s="45" t="s">
        <v>63</v>
      </c>
      <c r="D44" s="39" t="s">
        <v>138</v>
      </c>
      <c r="E44" s="39" t="s">
        <v>139</v>
      </c>
      <c r="F44" s="41">
        <v>800</v>
      </c>
    </row>
    <row r="45" spans="1:6" x14ac:dyDescent="0.2">
      <c r="A45" s="40">
        <v>41</v>
      </c>
      <c r="B45" s="40">
        <v>2018</v>
      </c>
      <c r="C45" s="45" t="s">
        <v>63</v>
      </c>
      <c r="D45" s="39" t="s">
        <v>96</v>
      </c>
      <c r="E45" s="39" t="s">
        <v>140</v>
      </c>
      <c r="F45" s="41">
        <v>1699</v>
      </c>
    </row>
    <row r="46" spans="1:6" x14ac:dyDescent="0.2">
      <c r="A46" s="40">
        <v>42</v>
      </c>
      <c r="B46" s="40">
        <v>2018</v>
      </c>
      <c r="C46" s="45" t="s">
        <v>63</v>
      </c>
      <c r="D46" s="39" t="s">
        <v>96</v>
      </c>
      <c r="E46" s="39" t="s">
        <v>142</v>
      </c>
      <c r="F46" s="41">
        <v>2987</v>
      </c>
    </row>
    <row r="47" spans="1:6" x14ac:dyDescent="0.2">
      <c r="A47" s="40">
        <v>43</v>
      </c>
      <c r="B47" s="40">
        <v>2018</v>
      </c>
      <c r="C47" s="45" t="s">
        <v>63</v>
      </c>
      <c r="D47" s="39" t="s">
        <v>143</v>
      </c>
      <c r="E47" s="39" t="s">
        <v>144</v>
      </c>
      <c r="F47" s="41">
        <v>368</v>
      </c>
    </row>
    <row r="48" spans="1:6" ht="15.75" thickBot="1" x14ac:dyDescent="0.3">
      <c r="A48" s="49" t="s">
        <v>22</v>
      </c>
      <c r="B48" s="50"/>
      <c r="C48" s="50"/>
      <c r="D48" s="50"/>
      <c r="E48" s="50"/>
      <c r="F48" s="42">
        <f>SUM(F5:F47)</f>
        <v>200380</v>
      </c>
    </row>
    <row r="49" spans="1:6" ht="15" x14ac:dyDescent="0.25">
      <c r="A49" s="34"/>
      <c r="B49" s="34"/>
      <c r="C49" s="34"/>
      <c r="D49" s="34"/>
      <c r="E49" s="34"/>
      <c r="F49" s="43"/>
    </row>
    <row r="50" spans="1:6" ht="15" x14ac:dyDescent="0.25">
      <c r="A50" s="34"/>
      <c r="B50" s="34"/>
      <c r="C50" s="34"/>
      <c r="D50" s="34"/>
      <c r="E50" s="34"/>
      <c r="F50" s="43"/>
    </row>
    <row r="53" spans="1:6" x14ac:dyDescent="0.2">
      <c r="A53" s="33" t="s">
        <v>62</v>
      </c>
      <c r="B53" s="33"/>
      <c r="C53" s="33"/>
      <c r="D53" s="33"/>
      <c r="E53" s="33"/>
    </row>
  </sheetData>
  <mergeCells count="8">
    <mergeCell ref="A48:E48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выборка 15</vt:lpstr>
      <vt:lpstr>общий отчет по дому за 15 г</vt:lpstr>
      <vt:lpstr>ТР</vt:lpstr>
      <vt:lpstr>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2018-02-27T06:24:56Z</cp:lastPrinted>
  <dcterms:created xsi:type="dcterms:W3CDTF">2015-02-24T21:57:31Z</dcterms:created>
  <dcterms:modified xsi:type="dcterms:W3CDTF">2019-01-12T17:29:29Z</dcterms:modified>
</cp:coreProperties>
</file>