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асход по дому ТР)" sheetId="8" r:id="rId5"/>
    <sheet name="расход по ТО" sheetId="9" r:id="rId6"/>
  </sheets>
  <calcPr calcId="145621" refMode="R1C1"/>
</workbook>
</file>

<file path=xl/calcChain.xml><?xml version="1.0" encoding="utf-8"?>
<calcChain xmlns="http://schemas.openxmlformats.org/spreadsheetml/2006/main">
  <c r="F29" i="9" l="1"/>
  <c r="F15" i="8" l="1"/>
  <c r="E8" i="1" l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O15" i="3" s="1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Q15" i="3" l="1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<sst xmlns="http://schemas.openxmlformats.org/spreadsheetml/2006/main" count="214" uniqueCount="147">
  <si>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</si>
  <si>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</si>
  <si>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</si>
  <si>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</si>
  <si>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</si>
  <si>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</si>
  <si>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</si>
  <si>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</si>
  <si>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</si>
  <si>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</si>
  <si>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</si>
  <si>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</si>
  <si>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</si>
  <si>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</si>
  <si>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</si>
  <si>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</si>
  <si>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</si>
  <si>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</si>
  <si>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</si>
  <si>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</si>
  <si>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</si>
  <si>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</si>
  <si>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</si>
  <si>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</si>
  <si>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</si>
  <si>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</si>
  <si>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</si>
  <si>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</si>
  <si>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</si>
  <si>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</si>
  <si>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</si>
  <si>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</si>
  <si>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</si>
  <si>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</si>
  <si>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</si>
  <si>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</si>
  <si>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</si>
  <si>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</si>
  <si>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</si>
  <si>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</si>
  <si>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</si>
  <si>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</si>
  <si>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</si>
  <si>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</si>
  <si>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</si>
  <si>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</si>
  <si>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</si>
  <si>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</si>
  <si>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</si>
  <si>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</si>
  <si>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</si>
  <si>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</si>
  <si>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</si>
  <si>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</si>
  <si>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</si>
  <si>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</si>
  <si>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</si>
  <si>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</si>
  <si>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</si>
  <si>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</si>
  <si>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</si>
  <si>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</si>
  <si>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</si>
  <si>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</si>
  <si>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</si>
  <si>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</si>
  <si>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</si>
  <si>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</si>
  <si>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</si>
  <si>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</si>
  <si>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ВСЕГО: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</si>
  <si>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</si>
  <si>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</si>
  <si>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</si>
  <si>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</si>
  <si>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</si>
  <si>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</si>
  <si>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</si>
  <si>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</si>
  <si>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</si>
  <si>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</si>
  <si>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</si>
  <si>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</si>
  <si>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</si>
  <si>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</si>
  <si>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Информация о выполненных работах  по статье " Ремонт жилья"</t>
  </si>
  <si>
    <t>в доме по адресу ул. Транспортная, 115</t>
  </si>
  <si>
    <t>ноябрь</t>
  </si>
  <si>
    <t>ЦО</t>
  </si>
  <si>
    <t>ввод ЦО</t>
  </si>
  <si>
    <t>Информация о выполненных работах  по статье " Содержание жилья"</t>
  </si>
  <si>
    <t>территория</t>
  </si>
  <si>
    <t>изгот.и дост. пескопасты</t>
  </si>
  <si>
    <t>январь</t>
  </si>
  <si>
    <t>уборка стихийной свалки</t>
  </si>
  <si>
    <t>февраль</t>
  </si>
  <si>
    <t>приварка фланцев</t>
  </si>
  <si>
    <t>март</t>
  </si>
  <si>
    <t>контейнерная площадка</t>
  </si>
  <si>
    <t>посыпка дорожек и площадок</t>
  </si>
  <si>
    <t>демонтаж-монтаж забора</t>
  </si>
  <si>
    <t>смена отвода ф108мм</t>
  </si>
  <si>
    <t>апрель</t>
  </si>
  <si>
    <t>установка бельевых стоек</t>
  </si>
  <si>
    <t>доставка материалов</t>
  </si>
  <si>
    <t>подвал ЦО</t>
  </si>
  <si>
    <t>установка заглушек</t>
  </si>
  <si>
    <t>подъезд 1</t>
  </si>
  <si>
    <t>прочистка КНС</t>
  </si>
  <si>
    <t>покос травы</t>
  </si>
  <si>
    <t>июнь</t>
  </si>
  <si>
    <t>доставка, разгрузка, планировка щебня</t>
  </si>
  <si>
    <t>гидравлические испытания</t>
  </si>
  <si>
    <t>июль</t>
  </si>
  <si>
    <t>кв.10</t>
  </si>
  <si>
    <t>ревизия ЩЭ со сменой АВ</t>
  </si>
  <si>
    <t>кв.44</t>
  </si>
  <si>
    <t>смена выключателя, ламп</t>
  </si>
  <si>
    <t>кв.40</t>
  </si>
  <si>
    <t>смена фотореле</t>
  </si>
  <si>
    <t>август</t>
  </si>
  <si>
    <t>забор</t>
  </si>
  <si>
    <t>ремонт забора</t>
  </si>
  <si>
    <t>фасад</t>
  </si>
  <si>
    <t>ремонт фасада</t>
  </si>
  <si>
    <t>замена ламп, ремонт выключателя, патронов</t>
  </si>
  <si>
    <t>подъезд 3</t>
  </si>
  <si>
    <t>смена ламп, ремонт патрона, выключателя</t>
  </si>
  <si>
    <t>сентябрь</t>
  </si>
  <si>
    <t>заполнение системы</t>
  </si>
  <si>
    <t>октябрь</t>
  </si>
  <si>
    <t>смена ламп, патрона, ремонт патрона, выключателя</t>
  </si>
  <si>
    <t>монтаж провода и ДД</t>
  </si>
  <si>
    <t>кв.36 КНС</t>
  </si>
  <si>
    <t>смена труб ф110</t>
  </si>
  <si>
    <t>смена крана</t>
  </si>
  <si>
    <t>кв.18-60 ЦО</t>
  </si>
  <si>
    <t>установка кранов</t>
  </si>
  <si>
    <t>изготовление и доставка пескопасты</t>
  </si>
  <si>
    <t>сброс воздуха</t>
  </si>
  <si>
    <t>подъезд 1 КНС</t>
  </si>
  <si>
    <t>прочистка выпуска</t>
  </si>
  <si>
    <t>ВСЕГО</t>
  </si>
  <si>
    <t>декабрь</t>
  </si>
  <si>
    <t>кв.1</t>
  </si>
  <si>
    <t>регулировка ДД</t>
  </si>
  <si>
    <t>за период с 01.01.2018 г по 31.12.2018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</si>
</sst>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1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0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4" xfId="0" applyNumberFormat="1" applyBorder="1"/>
    <xf numFmtId="0" fontId="4" fillId="0" borderId="0" xfId="0" applyFont="1" applyAlignment="1"/>
    <xf numFmtId="164" fontId="4" fillId="0" borderId="33" xfId="0" applyNumberFormat="1" applyFont="1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left"/>
    </xf>
    <xf numFmtId="3" fontId="8" fillId="0" borderId="4" xfId="0" applyNumberFormat="1" applyFont="1" applyBorder="1" applyAlignment="1">
      <alignment horizontal="center"/>
    </xf>
    <xf numFmtId="0" fontId="8" fillId="0" borderId="19" xfId="0" applyFont="1" applyBorder="1" applyAlignment="1"/>
    <xf numFmtId="0" fontId="0" fillId="0" borderId="11" xfId="0" applyBorder="1" applyAlignment="1"/>
    <xf numFmtId="0" fontId="9" fillId="0" borderId="11" xfId="0" applyFont="1" applyBorder="1" applyAlignment="1"/>
    <xf numFmtId="3" fontId="1" fillId="0" borderId="20" xfId="0" applyNumberFormat="1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23</v>
      </c>
      <c r="B2" s="13" t="s">
        <v>24</v>
      </c>
      <c r="C2" s="13" t="s">
        <v>25</v>
      </c>
      <c r="D2" s="13" t="s">
        <v>27</v>
      </c>
      <c r="E2" s="16" t="s">
        <v>34</v>
      </c>
      <c r="F2" s="13" t="s">
        <v>26</v>
      </c>
      <c r="G2" s="13" t="s">
        <v>28</v>
      </c>
      <c r="H2" s="16" t="s">
        <v>35</v>
      </c>
      <c r="I2" s="13" t="s">
        <v>29</v>
      </c>
      <c r="J2" s="13" t="s">
        <v>30</v>
      </c>
      <c r="K2" s="13" t="s">
        <v>52</v>
      </c>
      <c r="L2" s="13" t="s">
        <v>31</v>
      </c>
      <c r="M2" s="16" t="s">
        <v>32</v>
      </c>
      <c r="N2" s="16" t="s">
        <v>33</v>
      </c>
      <c r="O2" s="14" t="s">
        <v>36</v>
      </c>
      <c r="P2" s="14" t="s">
        <v>74</v>
      </c>
      <c r="Q2" s="14" t="s">
        <v>73</v>
      </c>
      <c r="R2" s="14" t="s">
        <v>37</v>
      </c>
      <c r="S2" s="14" t="s">
        <v>75</v>
      </c>
      <c r="T2" s="14" t="s">
        <v>73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3" t="s">
        <v>54</v>
      </c>
      <c r="AJ2" s="13" t="s">
        <v>27</v>
      </c>
      <c r="AK2" s="16" t="s">
        <v>34</v>
      </c>
      <c r="AL2" s="13" t="s">
        <v>55</v>
      </c>
      <c r="AM2" s="13" t="s">
        <v>28</v>
      </c>
      <c r="AN2" s="16" t="s">
        <v>35</v>
      </c>
      <c r="AO2" s="16" t="s">
        <v>71</v>
      </c>
      <c r="AP2" s="16" t="s">
        <v>33</v>
      </c>
    </row>
    <row r="3" spans="1:42" x14ac:dyDescent="0.2">
      <c r="A3" s="11" t="s">
        <v>72</v>
      </c>
      <c r="B3" s="3">
        <v>1230.2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f>O3+P3</f>
        <v>0</v>
      </c>
      <c r="R3" s="3">
        <v>0</v>
      </c>
      <c r="S3" s="3">
        <v>0</v>
      </c>
      <c r="T3" s="3">
        <f>R3+S3</f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35">
        <f>AF3*1.5%</f>
        <v>0</v>
      </c>
      <c r="AP3" s="19">
        <f>AN3*1.5%</f>
        <v>0</v>
      </c>
    </row>
    <row r="4" spans="1:42" x14ac:dyDescent="0.2">
      <c r="A4" s="11" t="s">
        <v>72</v>
      </c>
      <c r="B4" s="3">
        <v>1230.2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f t="shared" ref="Q4:Q14" si="4">O4+P4</f>
        <v>0</v>
      </c>
      <c r="R4" s="3">
        <v>0</v>
      </c>
      <c r="S4" s="3">
        <v>0</v>
      </c>
      <c r="T4" s="3">
        <f t="shared" ref="T4:T14" si="5">R4+S4</f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6">AI4+AJ4</f>
        <v>0</v>
      </c>
      <c r="AL4" s="3">
        <v>0</v>
      </c>
      <c r="AM4" s="3">
        <v>0</v>
      </c>
      <c r="AN4" s="17">
        <f t="shared" ref="AN4:AN14" si="7">AL4+AM4</f>
        <v>0</v>
      </c>
      <c r="AO4" s="35">
        <f t="shared" ref="AO4:AO14" si="8">AF4*1.5%</f>
        <v>0</v>
      </c>
      <c r="AP4" s="19">
        <f t="shared" ref="AP4:AP14" si="9">AN4*1.5%</f>
        <v>0</v>
      </c>
    </row>
    <row r="5" spans="1:42" x14ac:dyDescent="0.2">
      <c r="A5" s="11" t="s">
        <v>72</v>
      </c>
      <c r="B5" s="3">
        <v>1230.2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f t="shared" si="4"/>
        <v>0</v>
      </c>
      <c r="R5" s="3">
        <v>0</v>
      </c>
      <c r="S5" s="3">
        <v>0</v>
      </c>
      <c r="T5" s="3">
        <f t="shared" si="5"/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6"/>
        <v>0</v>
      </c>
      <c r="AL5" s="3">
        <v>0</v>
      </c>
      <c r="AM5" s="3">
        <v>0</v>
      </c>
      <c r="AN5" s="17">
        <f t="shared" si="7"/>
        <v>0</v>
      </c>
      <c r="AO5" s="35">
        <f t="shared" si="8"/>
        <v>0</v>
      </c>
      <c r="AP5" s="19">
        <f t="shared" si="9"/>
        <v>0</v>
      </c>
    </row>
    <row r="6" spans="1:42" x14ac:dyDescent="0.2">
      <c r="A6" s="11" t="s">
        <v>72</v>
      </c>
      <c r="B6" s="3">
        <v>1230.2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f t="shared" si="4"/>
        <v>0</v>
      </c>
      <c r="R6" s="3">
        <v>0</v>
      </c>
      <c r="S6" s="3">
        <v>0</v>
      </c>
      <c r="T6" s="3">
        <f t="shared" si="5"/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6"/>
        <v>0</v>
      </c>
      <c r="AL6" s="3">
        <v>0</v>
      </c>
      <c r="AM6" s="3">
        <v>0</v>
      </c>
      <c r="AN6" s="17">
        <f t="shared" si="7"/>
        <v>0</v>
      </c>
      <c r="AO6" s="35">
        <f t="shared" si="8"/>
        <v>0</v>
      </c>
      <c r="AP6" s="19">
        <f t="shared" si="9"/>
        <v>0</v>
      </c>
    </row>
    <row r="7" spans="1:42" x14ac:dyDescent="0.2">
      <c r="A7" s="11" t="s">
        <v>72</v>
      </c>
      <c r="B7" s="3">
        <v>1230.2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f t="shared" si="4"/>
        <v>0</v>
      </c>
      <c r="R7" s="3">
        <v>0</v>
      </c>
      <c r="S7" s="3">
        <v>0</v>
      </c>
      <c r="T7" s="3">
        <f t="shared" si="5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6"/>
        <v>0</v>
      </c>
      <c r="AL7" s="3">
        <v>0</v>
      </c>
      <c r="AM7" s="3">
        <v>0</v>
      </c>
      <c r="AN7" s="17">
        <f t="shared" si="7"/>
        <v>0</v>
      </c>
      <c r="AO7" s="35">
        <f t="shared" si="8"/>
        <v>0</v>
      </c>
      <c r="AP7" s="19">
        <f t="shared" si="9"/>
        <v>0</v>
      </c>
    </row>
    <row r="8" spans="1:42" x14ac:dyDescent="0.2">
      <c r="A8" s="11" t="s">
        <v>72</v>
      </c>
      <c r="B8" s="3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3">
        <v>612.99</v>
      </c>
      <c r="P8" s="3">
        <v>61.55</v>
      </c>
      <c r="Q8" s="3">
        <f t="shared" si="4"/>
        <v>674.54</v>
      </c>
      <c r="R8" s="3">
        <v>0</v>
      </c>
      <c r="S8" s="3">
        <v>0</v>
      </c>
      <c r="T8" s="3">
        <f t="shared" si="5"/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1970.28</v>
      </c>
      <c r="AD8" s="3">
        <v>0</v>
      </c>
      <c r="AE8" s="3">
        <v>328.39</v>
      </c>
      <c r="AF8" s="3">
        <v>0</v>
      </c>
      <c r="AG8" s="3">
        <v>2254.9</v>
      </c>
      <c r="AH8" s="3">
        <v>0</v>
      </c>
      <c r="AI8" s="3">
        <v>5089.92</v>
      </c>
      <c r="AJ8" s="3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35">
        <f t="shared" si="8"/>
        <v>0</v>
      </c>
      <c r="AP8" s="19">
        <f t="shared" si="9"/>
        <v>0</v>
      </c>
    </row>
    <row r="9" spans="1:42" x14ac:dyDescent="0.2">
      <c r="A9" s="11" t="s">
        <v>72</v>
      </c>
      <c r="B9" s="3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3">
        <f t="shared" si="4"/>
        <v>1000.81</v>
      </c>
      <c r="R9" s="2">
        <v>401.33</v>
      </c>
      <c r="S9" s="2"/>
      <c r="T9" s="3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35">
        <f t="shared" si="8"/>
        <v>3.2435999999999998</v>
      </c>
      <c r="AP9" s="19">
        <f t="shared" si="9"/>
        <v>52.615199999999994</v>
      </c>
    </row>
    <row r="10" spans="1:42" x14ac:dyDescent="0.2">
      <c r="A10" s="11" t="s">
        <v>72</v>
      </c>
      <c r="B10" s="3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3">
        <f t="shared" si="4"/>
        <v>656.75</v>
      </c>
      <c r="R10" s="2">
        <v>600.89</v>
      </c>
      <c r="S10" s="2"/>
      <c r="T10" s="3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35">
        <f t="shared" si="8"/>
        <v>5.1670500000000006</v>
      </c>
      <c r="AP10" s="19">
        <f t="shared" si="9"/>
        <v>122.69969999999999</v>
      </c>
    </row>
    <row r="11" spans="1:42" x14ac:dyDescent="0.2">
      <c r="A11" s="11" t="s">
        <v>72</v>
      </c>
      <c r="B11" s="3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4"/>
        <v>0</v>
      </c>
      <c r="R11" s="2"/>
      <c r="S11" s="2"/>
      <c r="T11" s="3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35">
        <f t="shared" si="8"/>
        <v>0</v>
      </c>
      <c r="AP11" s="19">
        <f t="shared" si="9"/>
        <v>0</v>
      </c>
    </row>
    <row r="12" spans="1:42" x14ac:dyDescent="0.2">
      <c r="A12" s="11" t="s">
        <v>72</v>
      </c>
      <c r="B12" s="3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4"/>
        <v>0</v>
      </c>
      <c r="R12" s="2"/>
      <c r="S12" s="2"/>
      <c r="T12" s="3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35">
        <f t="shared" si="8"/>
        <v>0</v>
      </c>
      <c r="AP12" s="19">
        <f t="shared" si="9"/>
        <v>0</v>
      </c>
    </row>
    <row r="13" spans="1:42" x14ac:dyDescent="0.2">
      <c r="A13" s="11" t="s">
        <v>72</v>
      </c>
      <c r="B13" s="3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4"/>
        <v>0</v>
      </c>
      <c r="R13" s="2"/>
      <c r="S13" s="2"/>
      <c r="T13" s="3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35">
        <f t="shared" si="8"/>
        <v>0</v>
      </c>
      <c r="AP13" s="19">
        <f t="shared" si="9"/>
        <v>0</v>
      </c>
    </row>
    <row r="14" spans="1:42" ht="13.5" thickBot="1" x14ac:dyDescent="0.25">
      <c r="A14" s="11" t="s">
        <v>72</v>
      </c>
      <c r="B14" s="3">
        <v>1230.2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4"/>
        <v>0</v>
      </c>
      <c r="R14" s="7"/>
      <c r="S14" s="7"/>
      <c r="T14" s="3">
        <f t="shared" si="5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6"/>
        <v>0</v>
      </c>
      <c r="AL14" s="7"/>
      <c r="AM14" s="7"/>
      <c r="AN14" s="17">
        <f t="shared" si="7"/>
        <v>0</v>
      </c>
      <c r="AO14" s="35">
        <f t="shared" si="8"/>
        <v>0</v>
      </c>
      <c r="AP14" s="19">
        <f t="shared" si="9"/>
        <v>0</v>
      </c>
    </row>
    <row r="15" spans="1:42" ht="13.5" thickBot="1" x14ac:dyDescent="0.25">
      <c r="A15" s="9" t="s">
        <v>22</v>
      </c>
      <c r="B15" s="8">
        <v>0</v>
      </c>
      <c r="C15" s="8">
        <f t="shared" ref="C15:G15" si="10">SUM(C3:C14)</f>
        <v>6921.3099999999995</v>
      </c>
      <c r="D15" s="8">
        <f t="shared" si="10"/>
        <v>446.56</v>
      </c>
      <c r="E15" s="18">
        <f t="shared" si="10"/>
        <v>7367.8700000000008</v>
      </c>
      <c r="F15" s="8">
        <f t="shared" si="10"/>
        <v>3640.2799999999997</v>
      </c>
      <c r="G15" s="8">
        <f t="shared" si="10"/>
        <v>0</v>
      </c>
      <c r="H15" s="18">
        <f t="shared" ref="H15:AI15" si="11">SUM(H3:H14)</f>
        <v>3640.2799999999997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54.604199999999999</v>
      </c>
      <c r="O15" s="9">
        <f t="shared" si="11"/>
        <v>2270.5500000000002</v>
      </c>
      <c r="P15" s="45">
        <f>SUM(P3:P14)</f>
        <v>61.55</v>
      </c>
      <c r="Q15" s="45">
        <f>SUM(Q3:Q14)</f>
        <v>2332.1</v>
      </c>
      <c r="R15" s="8">
        <f t="shared" si="11"/>
        <v>1002.22</v>
      </c>
      <c r="S15" s="8">
        <f>SUM(S3:S14)</f>
        <v>0</v>
      </c>
      <c r="T15" s="8">
        <f>SUM(T3:T14)</f>
        <v>1002.22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7362.71</v>
      </c>
      <c r="AD15" s="8">
        <f t="shared" si="11"/>
        <v>3268.6800000000003</v>
      </c>
      <c r="AE15" s="8">
        <f t="shared" si="11"/>
        <v>1279.02</v>
      </c>
      <c r="AF15" s="8">
        <f t="shared" si="11"/>
        <v>560.71</v>
      </c>
      <c r="AG15" s="8">
        <f t="shared" si="11"/>
        <v>8071.2799999999988</v>
      </c>
      <c r="AH15" s="10">
        <f t="shared" si="11"/>
        <v>3841.02</v>
      </c>
      <c r="AI15" s="8">
        <f t="shared" si="11"/>
        <v>116715.16</v>
      </c>
      <c r="AJ15" s="8">
        <f>SUM(AJ3:AJ14)</f>
        <v>0</v>
      </c>
      <c r="AK15" s="18">
        <f>SUM(AK3:AK14)</f>
        <v>116715.16</v>
      </c>
      <c r="AL15" s="8">
        <f>SUM(AL3:AL14)</f>
        <v>11687.66</v>
      </c>
      <c r="AM15" s="8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2" t="s">
        <v>11</v>
      </c>
      <c r="C2" s="72"/>
      <c r="D2" s="72"/>
      <c r="E2" s="72"/>
      <c r="F2" s="72"/>
    </row>
    <row r="3" spans="2:9" ht="26.25" customHeight="1" x14ac:dyDescent="0.35">
      <c r="B3" s="71" t="s">
        <v>83</v>
      </c>
      <c r="C3" s="71"/>
      <c r="D3" s="71"/>
      <c r="E3" s="71"/>
      <c r="F3" s="71"/>
      <c r="G3" s="1"/>
      <c r="H3" s="1"/>
      <c r="I3" s="1"/>
    </row>
    <row r="4" spans="2:9" ht="30" customHeight="1" thickBot="1" x14ac:dyDescent="0.25">
      <c r="B4" s="71"/>
      <c r="C4" s="71"/>
      <c r="D4" s="71"/>
      <c r="E4" s="71"/>
      <c r="F4" s="71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76</v>
      </c>
      <c r="F5" s="5" t="s">
        <v>77</v>
      </c>
    </row>
    <row r="6" spans="2:9" x14ac:dyDescent="0.2">
      <c r="B6" s="37" t="s">
        <v>1</v>
      </c>
      <c r="C6" s="38">
        <f>'отчет тек. ремонт'!B13</f>
        <v>7367.87</v>
      </c>
      <c r="D6" s="38">
        <f>'отчет тек. ремонт'!C13</f>
        <v>3640.2799999999997</v>
      </c>
      <c r="E6" s="38">
        <f>'отчет тек. ремонт'!E13</f>
        <v>4653.3300000000008</v>
      </c>
      <c r="F6" s="46">
        <f>'отчет тек. ремонт'!G15</f>
        <v>77969.775800000003</v>
      </c>
    </row>
    <row r="7" spans="2:9" x14ac:dyDescent="0.2">
      <c r="B7" s="39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7" t="e">
        <f>#REF!</f>
        <v>#REF!</v>
      </c>
    </row>
    <row r="8" spans="2:9" ht="25.5" x14ac:dyDescent="0.2">
      <c r="B8" s="40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8" t="e">
        <f>#REF!</f>
        <v>#REF!</v>
      </c>
    </row>
    <row r="9" spans="2:9" ht="25.5" x14ac:dyDescent="0.2">
      <c r="B9" s="40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1">
        <v>0</v>
      </c>
    </row>
    <row r="10" spans="2:9" x14ac:dyDescent="0.2">
      <c r="B10" s="40" t="s">
        <v>4</v>
      </c>
      <c r="C10" s="2">
        <v>0</v>
      </c>
      <c r="D10" s="2">
        <v>0</v>
      </c>
      <c r="E10" s="2">
        <v>0</v>
      </c>
      <c r="F10" s="41">
        <v>0</v>
      </c>
    </row>
    <row r="11" spans="2:9" x14ac:dyDescent="0.2">
      <c r="B11" s="40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1">
        <v>0</v>
      </c>
    </row>
    <row r="12" spans="2:9" ht="25.5" x14ac:dyDescent="0.2">
      <c r="B12" s="40" t="s">
        <v>6</v>
      </c>
      <c r="C12" s="2">
        <v>0</v>
      </c>
      <c r="D12" s="2">
        <v>0</v>
      </c>
      <c r="E12" s="2">
        <v>0</v>
      </c>
      <c r="F12" s="41">
        <v>0</v>
      </c>
    </row>
    <row r="13" spans="2:9" ht="25.5" x14ac:dyDescent="0.2">
      <c r="B13" s="40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1">
        <f>D13</f>
        <v>560.71</v>
      </c>
    </row>
    <row r="14" spans="2:9" ht="26.25" thickBot="1" x14ac:dyDescent="0.25">
      <c r="B14" s="42" t="s">
        <v>8</v>
      </c>
      <c r="C14" s="43">
        <f>'выборка 15'!AG15</f>
        <v>8071.2799999999988</v>
      </c>
      <c r="D14" s="43">
        <f>'выборка 15'!AH15</f>
        <v>3841.02</v>
      </c>
      <c r="E14" s="43">
        <v>403.66</v>
      </c>
      <c r="F14" s="44">
        <v>0</v>
      </c>
    </row>
    <row r="16" spans="2:9" ht="19.5" customHeight="1" x14ac:dyDescent="0.2">
      <c r="B16" s="73" t="s">
        <v>79</v>
      </c>
      <c r="C16" s="73"/>
      <c r="D16" s="73"/>
      <c r="E16" s="73"/>
      <c r="F16" s="73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4" t="s">
        <v>82</v>
      </c>
      <c r="B2" s="74"/>
      <c r="C2" s="74"/>
      <c r="D2" s="74"/>
      <c r="E2" s="74"/>
      <c r="F2" s="74"/>
      <c r="G2" s="74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75" t="s">
        <v>78</v>
      </c>
      <c r="B4" s="75"/>
      <c r="C4" s="75"/>
      <c r="D4" s="75"/>
      <c r="E4" s="75"/>
      <c r="F4" s="75"/>
      <c r="G4" s="26">
        <v>74384.100000000006</v>
      </c>
    </row>
    <row r="5" spans="1:7" ht="13.5" thickBot="1" x14ac:dyDescent="0.25"/>
    <row r="6" spans="1:7" ht="60" customHeight="1" thickBot="1" x14ac:dyDescent="0.3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2">
      <c r="A7" s="11" t="s">
        <v>1</v>
      </c>
      <c r="B7" s="3">
        <f>'выборка 15'!C15</f>
        <v>6921.3099999999995</v>
      </c>
      <c r="C7" s="3">
        <f>'выборка 15'!F15</f>
        <v>3640.2799999999997</v>
      </c>
      <c r="D7" s="76">
        <f>'расход по дому ТР 15'!I12</f>
        <v>54.604199999999999</v>
      </c>
      <c r="E7" s="3">
        <v>4206.7700000000004</v>
      </c>
      <c r="F7" s="3">
        <v>0</v>
      </c>
      <c r="G7" s="76">
        <f>C13-D13</f>
        <v>3585.6757999999995</v>
      </c>
    </row>
    <row r="8" spans="1:7" x14ac:dyDescent="0.2">
      <c r="A8" s="6" t="s">
        <v>62</v>
      </c>
      <c r="B8" s="2">
        <v>0</v>
      </c>
      <c r="C8" s="2">
        <v>0</v>
      </c>
      <c r="D8" s="77"/>
      <c r="E8" s="2">
        <v>0</v>
      </c>
      <c r="F8" s="2">
        <v>0</v>
      </c>
      <c r="G8" s="77"/>
    </row>
    <row r="9" spans="1:7" x14ac:dyDescent="0.2">
      <c r="A9" s="6" t="s">
        <v>63</v>
      </c>
      <c r="B9" s="2">
        <v>0</v>
      </c>
      <c r="C9" s="2">
        <v>0</v>
      </c>
      <c r="D9" s="77"/>
      <c r="E9" s="2">
        <v>0</v>
      </c>
      <c r="F9" s="2">
        <v>0</v>
      </c>
      <c r="G9" s="77"/>
    </row>
    <row r="10" spans="1:7" x14ac:dyDescent="0.2">
      <c r="A10" s="11" t="s">
        <v>64</v>
      </c>
      <c r="B10" s="2">
        <f>'выборка 15'!D15</f>
        <v>446.56</v>
      </c>
      <c r="C10" s="2">
        <f>'выборка 15'!G15</f>
        <v>0</v>
      </c>
      <c r="D10" s="77"/>
      <c r="E10" s="2">
        <f>B10-C10</f>
        <v>446.56</v>
      </c>
      <c r="F10" s="2">
        <v>0</v>
      </c>
      <c r="G10" s="77"/>
    </row>
    <row r="11" spans="1:7" x14ac:dyDescent="0.2">
      <c r="A11" s="6" t="s">
        <v>65</v>
      </c>
      <c r="B11" s="2">
        <v>0</v>
      </c>
      <c r="C11" s="2">
        <v>0</v>
      </c>
      <c r="D11" s="77"/>
      <c r="E11" s="2">
        <v>0</v>
      </c>
      <c r="F11" s="2">
        <v>0</v>
      </c>
      <c r="G11" s="77"/>
    </row>
    <row r="12" spans="1:7" ht="13.5" thickBot="1" x14ac:dyDescent="0.25">
      <c r="A12" s="30" t="s">
        <v>66</v>
      </c>
      <c r="B12" s="2">
        <v>0</v>
      </c>
      <c r="C12" s="2">
        <v>0</v>
      </c>
      <c r="D12" s="78"/>
      <c r="E12" s="2">
        <v>0</v>
      </c>
      <c r="F12" s="2">
        <v>0</v>
      </c>
      <c r="G12" s="78"/>
    </row>
    <row r="13" spans="1:7" ht="15.75" thickBot="1" x14ac:dyDescent="0.3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36">
        <f>G7</f>
        <v>3585.6757999999995</v>
      </c>
    </row>
    <row r="15" spans="1:7" ht="15.75" x14ac:dyDescent="0.25">
      <c r="A15" s="75" t="s">
        <v>80</v>
      </c>
      <c r="B15" s="75"/>
      <c r="C15" s="75"/>
      <c r="D15" s="75"/>
      <c r="E15" s="75"/>
      <c r="F15" s="75"/>
      <c r="G15" s="34">
        <f>G4+C13-D13</f>
        <v>77969.775800000003</v>
      </c>
    </row>
    <row r="17" spans="1:5" x14ac:dyDescent="0.2">
      <c r="A17" s="73" t="s">
        <v>79</v>
      </c>
      <c r="B17" s="73"/>
      <c r="C17" s="73"/>
      <c r="D17" s="73"/>
      <c r="E17" s="73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85" t="s">
        <v>81</v>
      </c>
      <c r="B1" s="85"/>
      <c r="C1" s="85"/>
      <c r="D1" s="85"/>
      <c r="E1" s="85"/>
      <c r="F1" s="85"/>
      <c r="G1" s="85"/>
      <c r="H1" s="85"/>
      <c r="I1" s="85"/>
    </row>
    <row r="2" spans="1:9" ht="16.5" customHeight="1" x14ac:dyDescent="0.2">
      <c r="A2" s="86" t="s">
        <v>12</v>
      </c>
      <c r="B2" s="88" t="s">
        <v>13</v>
      </c>
      <c r="C2" s="88" t="s">
        <v>14</v>
      </c>
      <c r="D2" s="88" t="s">
        <v>15</v>
      </c>
      <c r="E2" s="88" t="s">
        <v>16</v>
      </c>
      <c r="F2" s="88" t="s">
        <v>17</v>
      </c>
      <c r="G2" s="88" t="s">
        <v>18</v>
      </c>
      <c r="H2" s="88" t="s">
        <v>19</v>
      </c>
      <c r="I2" s="88" t="s">
        <v>20</v>
      </c>
    </row>
    <row r="3" spans="1:9" ht="29.25" customHeight="1" thickBot="1" x14ac:dyDescent="0.25">
      <c r="A3" s="87"/>
      <c r="B3" s="89"/>
      <c r="C3" s="89"/>
      <c r="D3" s="89"/>
      <c r="E3" s="89"/>
      <c r="F3" s="89"/>
      <c r="G3" s="89"/>
      <c r="H3" s="89"/>
      <c r="I3" s="89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79" t="s">
        <v>21</v>
      </c>
      <c r="B11" s="80"/>
      <c r="C11" s="80"/>
      <c r="D11" s="80"/>
      <c r="E11" s="80"/>
      <c r="F11" s="80"/>
      <c r="G11" s="80"/>
      <c r="H11" s="81"/>
      <c r="I11" s="23">
        <f>'выборка 15'!M15+'выборка 15'!N15</f>
        <v>54.604199999999999</v>
      </c>
    </row>
    <row r="12" spans="1:9" ht="15.75" thickBot="1" x14ac:dyDescent="0.3">
      <c r="A12" s="82" t="s">
        <v>22</v>
      </c>
      <c r="B12" s="83"/>
      <c r="C12" s="83"/>
      <c r="D12" s="83"/>
      <c r="E12" s="83"/>
      <c r="F12" s="83"/>
      <c r="G12" s="83"/>
      <c r="H12" s="84"/>
      <c r="I12" s="24">
        <f>SUM(I4:I11)</f>
        <v>54.604199999999999</v>
      </c>
    </row>
    <row r="15" spans="1:9" x14ac:dyDescent="0.2">
      <c r="A15" s="73" t="s">
        <v>79</v>
      </c>
      <c r="B15" s="73"/>
      <c r="C15" s="73"/>
      <c r="D15" s="73"/>
      <c r="E15" s="73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A5" sqref="A5"/>
    </sheetView>
  </sheetViews>
  <sheetFormatPr defaultRowHeight="12.75" x14ac:dyDescent="0.2"/>
  <cols>
    <col min="1" max="1" width="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17.25" x14ac:dyDescent="0.3">
      <c r="A2" s="90" t="s">
        <v>85</v>
      </c>
      <c r="B2" s="90"/>
      <c r="C2" s="90"/>
      <c r="D2" s="90"/>
      <c r="E2" s="90"/>
      <c r="F2" s="90"/>
    </row>
    <row r="3" spans="1:6" ht="17.25" x14ac:dyDescent="0.3">
      <c r="A3" s="90" t="s">
        <v>86</v>
      </c>
      <c r="B3" s="90"/>
      <c r="C3" s="90"/>
      <c r="D3" s="90"/>
      <c r="E3" s="90"/>
      <c r="F3" s="90"/>
    </row>
    <row r="4" spans="1:6" ht="17.25" x14ac:dyDescent="0.3">
      <c r="A4" s="90" t="s">
        <v>146</v>
      </c>
      <c r="B4" s="90"/>
      <c r="C4" s="90"/>
      <c r="D4" s="90"/>
      <c r="E4" s="90"/>
      <c r="F4" s="90"/>
    </row>
    <row r="5" spans="1:6" ht="13.5" thickBot="1" x14ac:dyDescent="0.25"/>
    <row r="6" spans="1:6" ht="30" x14ac:dyDescent="0.2">
      <c r="A6" s="51" t="s">
        <v>12</v>
      </c>
      <c r="B6" s="52" t="s">
        <v>13</v>
      </c>
      <c r="C6" s="53" t="s">
        <v>14</v>
      </c>
      <c r="D6" s="53" t="s">
        <v>68</v>
      </c>
      <c r="E6" s="53" t="s">
        <v>16</v>
      </c>
      <c r="F6" s="54" t="s">
        <v>69</v>
      </c>
    </row>
    <row r="7" spans="1:6" x14ac:dyDescent="0.2">
      <c r="A7" s="56">
        <v>1</v>
      </c>
      <c r="B7" s="56">
        <v>2018</v>
      </c>
      <c r="C7" s="56" t="s">
        <v>97</v>
      </c>
      <c r="D7" s="58" t="s">
        <v>89</v>
      </c>
      <c r="E7" s="58" t="s">
        <v>96</v>
      </c>
      <c r="F7" s="57">
        <v>19915.14</v>
      </c>
    </row>
    <row r="8" spans="1:6" x14ac:dyDescent="0.2">
      <c r="A8" s="56">
        <v>2</v>
      </c>
      <c r="B8" s="56">
        <v>2018</v>
      </c>
      <c r="C8" s="56" t="s">
        <v>102</v>
      </c>
      <c r="D8" s="58" t="s">
        <v>89</v>
      </c>
      <c r="E8" s="58" t="s">
        <v>101</v>
      </c>
      <c r="F8" s="57">
        <v>10499.96</v>
      </c>
    </row>
    <row r="9" spans="1:6" x14ac:dyDescent="0.2">
      <c r="A9" s="56">
        <v>3</v>
      </c>
      <c r="B9" s="56">
        <v>2018</v>
      </c>
      <c r="C9" s="56" t="s">
        <v>120</v>
      </c>
      <c r="D9" s="58" t="s">
        <v>121</v>
      </c>
      <c r="E9" s="58" t="s">
        <v>122</v>
      </c>
      <c r="F9" s="57">
        <v>50156</v>
      </c>
    </row>
    <row r="10" spans="1:6" x14ac:dyDescent="0.2">
      <c r="A10" s="56">
        <v>4</v>
      </c>
      <c r="B10" s="56">
        <v>2018</v>
      </c>
      <c r="C10" s="56" t="s">
        <v>120</v>
      </c>
      <c r="D10" s="58" t="s">
        <v>123</v>
      </c>
      <c r="E10" s="58" t="s">
        <v>124</v>
      </c>
      <c r="F10" s="57">
        <v>34852</v>
      </c>
    </row>
    <row r="11" spans="1:6" x14ac:dyDescent="0.2">
      <c r="A11" s="56">
        <v>5</v>
      </c>
      <c r="B11" s="56">
        <v>2018</v>
      </c>
      <c r="C11" s="56" t="s">
        <v>130</v>
      </c>
      <c r="D11" s="58" t="s">
        <v>107</v>
      </c>
      <c r="E11" s="58" t="s">
        <v>132</v>
      </c>
      <c r="F11" s="57">
        <v>3669</v>
      </c>
    </row>
    <row r="12" spans="1:6" x14ac:dyDescent="0.2">
      <c r="A12" s="56">
        <v>6</v>
      </c>
      <c r="B12" s="56">
        <v>2018</v>
      </c>
      <c r="C12" s="56" t="s">
        <v>87</v>
      </c>
      <c r="D12" s="58" t="s">
        <v>133</v>
      </c>
      <c r="E12" s="58" t="s">
        <v>134</v>
      </c>
      <c r="F12" s="57">
        <v>2204</v>
      </c>
    </row>
    <row r="13" spans="1:6" x14ac:dyDescent="0.2">
      <c r="A13" s="56">
        <v>7</v>
      </c>
      <c r="B13" s="56">
        <v>2018</v>
      </c>
      <c r="C13" s="56" t="s">
        <v>87</v>
      </c>
      <c r="D13" s="58" t="s">
        <v>88</v>
      </c>
      <c r="E13" s="58" t="s">
        <v>135</v>
      </c>
      <c r="F13" s="59">
        <v>1547</v>
      </c>
    </row>
    <row r="14" spans="1:6" ht="13.5" thickBot="1" x14ac:dyDescent="0.25">
      <c r="A14" s="60">
        <v>8</v>
      </c>
      <c r="B14" s="60">
        <v>2018</v>
      </c>
      <c r="C14" s="61" t="s">
        <v>87</v>
      </c>
      <c r="D14" s="62" t="s">
        <v>136</v>
      </c>
      <c r="E14" s="62" t="s">
        <v>137</v>
      </c>
      <c r="F14" s="63">
        <v>3348</v>
      </c>
    </row>
    <row r="15" spans="1:6" ht="13.5" thickBot="1" x14ac:dyDescent="0.25">
      <c r="A15" s="64"/>
      <c r="B15" s="66" t="s">
        <v>142</v>
      </c>
      <c r="C15" s="65"/>
      <c r="D15" s="65"/>
      <c r="E15" s="65"/>
      <c r="F15" s="67">
        <f>SUM(F7:F14)</f>
        <v>126191.1</v>
      </c>
    </row>
    <row r="19" spans="1:6" ht="15" x14ac:dyDescent="0.25">
      <c r="A19" s="49" t="s">
        <v>84</v>
      </c>
      <c r="B19" s="49"/>
      <c r="C19" s="49"/>
      <c r="D19" s="49"/>
      <c r="E19" s="49"/>
      <c r="F19" s="49"/>
    </row>
  </sheetData>
  <mergeCells count="3"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A4" sqref="A4:F4"/>
    </sheetView>
  </sheetViews>
  <sheetFormatPr defaultRowHeight="12.75" x14ac:dyDescent="0.2"/>
  <cols>
    <col min="1" max="1" width="5" customWidth="1"/>
    <col min="2" max="2" width="9.42578125" customWidth="1"/>
    <col min="4" max="4" width="21.28515625" customWidth="1"/>
    <col min="5" max="5" width="36.28515625" customWidth="1"/>
    <col min="6" max="6" width="16.5703125" customWidth="1"/>
  </cols>
  <sheetData>
    <row r="2" spans="1:6" ht="17.25" x14ac:dyDescent="0.3">
      <c r="A2" s="90" t="s">
        <v>90</v>
      </c>
      <c r="B2" s="90"/>
      <c r="C2" s="90"/>
      <c r="D2" s="90"/>
      <c r="E2" s="90"/>
      <c r="F2" s="90"/>
    </row>
    <row r="3" spans="1:6" ht="17.25" x14ac:dyDescent="0.3">
      <c r="A3" s="90" t="s">
        <v>86</v>
      </c>
      <c r="B3" s="90"/>
      <c r="C3" s="90"/>
      <c r="D3" s="90"/>
      <c r="E3" s="90"/>
      <c r="F3" s="90"/>
    </row>
    <row r="4" spans="1:6" ht="17.25" x14ac:dyDescent="0.3">
      <c r="A4" s="90" t="s">
        <v>146</v>
      </c>
      <c r="B4" s="90"/>
      <c r="C4" s="90"/>
      <c r="D4" s="90"/>
      <c r="E4" s="90"/>
      <c r="F4" s="90"/>
    </row>
    <row r="5" spans="1:6" ht="13.5" thickBot="1" x14ac:dyDescent="0.25"/>
    <row r="6" spans="1:6" ht="30" x14ac:dyDescent="0.2">
      <c r="A6" s="51" t="s">
        <v>12</v>
      </c>
      <c r="B6" s="52" t="s">
        <v>13</v>
      </c>
      <c r="C6" s="53" t="s">
        <v>14</v>
      </c>
      <c r="D6" s="53" t="s">
        <v>68</v>
      </c>
      <c r="E6" s="53" t="s">
        <v>16</v>
      </c>
      <c r="F6" s="54" t="s">
        <v>69</v>
      </c>
    </row>
    <row r="7" spans="1:6" x14ac:dyDescent="0.2">
      <c r="A7" s="56">
        <v>1</v>
      </c>
      <c r="B7" s="56">
        <v>2018</v>
      </c>
      <c r="C7" s="56" t="s">
        <v>93</v>
      </c>
      <c r="D7" s="56" t="s">
        <v>91</v>
      </c>
      <c r="E7" s="58" t="s">
        <v>92</v>
      </c>
      <c r="F7" s="57">
        <v>2252</v>
      </c>
    </row>
    <row r="8" spans="1:6" x14ac:dyDescent="0.2">
      <c r="A8" s="56">
        <v>2</v>
      </c>
      <c r="B8" s="56">
        <v>2018</v>
      </c>
      <c r="C8" s="56" t="s">
        <v>95</v>
      </c>
      <c r="D8" s="56" t="s">
        <v>91</v>
      </c>
      <c r="E8" s="58" t="s">
        <v>94</v>
      </c>
      <c r="F8" s="57">
        <v>2716</v>
      </c>
    </row>
    <row r="9" spans="1:6" x14ac:dyDescent="0.2">
      <c r="A9" s="56">
        <v>3</v>
      </c>
      <c r="B9" s="56">
        <v>2018</v>
      </c>
      <c r="C9" s="56" t="s">
        <v>97</v>
      </c>
      <c r="D9" s="56" t="s">
        <v>98</v>
      </c>
      <c r="E9" s="58" t="s">
        <v>99</v>
      </c>
      <c r="F9" s="57">
        <v>593</v>
      </c>
    </row>
    <row r="10" spans="1:6" x14ac:dyDescent="0.2">
      <c r="A10" s="56">
        <v>4</v>
      </c>
      <c r="B10" s="56">
        <v>2018</v>
      </c>
      <c r="C10" s="56" t="s">
        <v>97</v>
      </c>
      <c r="D10" s="56" t="s">
        <v>91</v>
      </c>
      <c r="E10" s="58" t="s">
        <v>100</v>
      </c>
      <c r="F10" s="57">
        <v>1891.58</v>
      </c>
    </row>
    <row r="11" spans="1:6" x14ac:dyDescent="0.2">
      <c r="A11" s="56">
        <v>5</v>
      </c>
      <c r="B11" s="56">
        <v>2018</v>
      </c>
      <c r="C11" s="56" t="s">
        <v>102</v>
      </c>
      <c r="D11" s="56" t="s">
        <v>91</v>
      </c>
      <c r="E11" s="58" t="s">
        <v>103</v>
      </c>
      <c r="F11" s="57">
        <v>10264.4</v>
      </c>
    </row>
    <row r="12" spans="1:6" x14ac:dyDescent="0.2">
      <c r="A12" s="56">
        <v>6</v>
      </c>
      <c r="B12" s="56">
        <v>2018</v>
      </c>
      <c r="C12" s="56" t="s">
        <v>102</v>
      </c>
      <c r="D12" s="56" t="s">
        <v>91</v>
      </c>
      <c r="E12" s="58" t="s">
        <v>104</v>
      </c>
      <c r="F12" s="57">
        <v>1247</v>
      </c>
    </row>
    <row r="13" spans="1:6" x14ac:dyDescent="0.2">
      <c r="A13" s="56">
        <v>7</v>
      </c>
      <c r="B13" s="56">
        <v>2018</v>
      </c>
      <c r="C13" s="56" t="s">
        <v>102</v>
      </c>
      <c r="D13" s="56" t="s">
        <v>105</v>
      </c>
      <c r="E13" s="58" t="s">
        <v>106</v>
      </c>
      <c r="F13" s="57">
        <v>3091</v>
      </c>
    </row>
    <row r="14" spans="1:6" x14ac:dyDescent="0.2">
      <c r="A14" s="56">
        <v>8</v>
      </c>
      <c r="B14" s="56">
        <v>2018</v>
      </c>
      <c r="C14" s="56" t="s">
        <v>102</v>
      </c>
      <c r="D14" s="56" t="s">
        <v>107</v>
      </c>
      <c r="E14" s="58" t="s">
        <v>108</v>
      </c>
      <c r="F14" s="57">
        <v>2495</v>
      </c>
    </row>
    <row r="15" spans="1:6" x14ac:dyDescent="0.2">
      <c r="A15" s="56">
        <v>9</v>
      </c>
      <c r="B15" s="56">
        <v>2018</v>
      </c>
      <c r="C15" s="56" t="s">
        <v>110</v>
      </c>
      <c r="D15" s="56" t="s">
        <v>91</v>
      </c>
      <c r="E15" s="58" t="s">
        <v>109</v>
      </c>
      <c r="F15" s="57">
        <v>1184.02</v>
      </c>
    </row>
    <row r="16" spans="1:6" x14ac:dyDescent="0.2">
      <c r="A16" s="56">
        <v>10</v>
      </c>
      <c r="B16" s="56">
        <v>2018</v>
      </c>
      <c r="C16" s="56" t="s">
        <v>110</v>
      </c>
      <c r="D16" s="56" t="s">
        <v>91</v>
      </c>
      <c r="E16" s="58" t="s">
        <v>111</v>
      </c>
      <c r="F16" s="57">
        <v>1957</v>
      </c>
    </row>
    <row r="17" spans="1:6" x14ac:dyDescent="0.2">
      <c r="A17" s="56">
        <v>11</v>
      </c>
      <c r="B17" s="56">
        <v>2018</v>
      </c>
      <c r="C17" s="56" t="s">
        <v>113</v>
      </c>
      <c r="D17" s="56" t="s">
        <v>88</v>
      </c>
      <c r="E17" s="58" t="s">
        <v>112</v>
      </c>
      <c r="F17" s="57">
        <v>15031</v>
      </c>
    </row>
    <row r="18" spans="1:6" x14ac:dyDescent="0.2">
      <c r="A18" s="56">
        <v>12</v>
      </c>
      <c r="B18" s="56">
        <v>2018</v>
      </c>
      <c r="C18" s="56" t="s">
        <v>113</v>
      </c>
      <c r="D18" s="56" t="s">
        <v>114</v>
      </c>
      <c r="E18" s="58" t="s">
        <v>115</v>
      </c>
      <c r="F18" s="57">
        <v>1227.5999999999999</v>
      </c>
    </row>
    <row r="19" spans="1:6" x14ac:dyDescent="0.2">
      <c r="A19" s="56">
        <v>13</v>
      </c>
      <c r="B19" s="56">
        <v>2018</v>
      </c>
      <c r="C19" s="56" t="s">
        <v>120</v>
      </c>
      <c r="D19" s="56" t="s">
        <v>116</v>
      </c>
      <c r="E19" s="58" t="s">
        <v>117</v>
      </c>
      <c r="F19" s="57">
        <v>437</v>
      </c>
    </row>
    <row r="20" spans="1:6" x14ac:dyDescent="0.2">
      <c r="A20" s="56">
        <v>14</v>
      </c>
      <c r="B20" s="56">
        <v>2018</v>
      </c>
      <c r="C20" s="56" t="s">
        <v>120</v>
      </c>
      <c r="D20" s="56" t="s">
        <v>118</v>
      </c>
      <c r="E20" s="58" t="s">
        <v>119</v>
      </c>
      <c r="F20" s="57">
        <v>1360</v>
      </c>
    </row>
    <row r="21" spans="1:6" ht="24" x14ac:dyDescent="0.2">
      <c r="A21" s="56">
        <v>15</v>
      </c>
      <c r="B21" s="56">
        <v>2018</v>
      </c>
      <c r="C21" s="56" t="s">
        <v>128</v>
      </c>
      <c r="D21" s="56" t="s">
        <v>116</v>
      </c>
      <c r="E21" s="58" t="s">
        <v>125</v>
      </c>
      <c r="F21" s="57">
        <v>1539</v>
      </c>
    </row>
    <row r="22" spans="1:6" x14ac:dyDescent="0.2">
      <c r="A22" s="56">
        <v>16</v>
      </c>
      <c r="B22" s="56">
        <v>2018</v>
      </c>
      <c r="C22" s="56" t="s">
        <v>128</v>
      </c>
      <c r="D22" s="56" t="s">
        <v>126</v>
      </c>
      <c r="E22" s="58" t="s">
        <v>127</v>
      </c>
      <c r="F22" s="57">
        <v>901</v>
      </c>
    </row>
    <row r="23" spans="1:6" x14ac:dyDescent="0.2">
      <c r="A23" s="56">
        <v>17</v>
      </c>
      <c r="B23" s="56">
        <v>2018</v>
      </c>
      <c r="C23" s="56" t="s">
        <v>130</v>
      </c>
      <c r="D23" s="56" t="s">
        <v>88</v>
      </c>
      <c r="E23" s="58" t="s">
        <v>129</v>
      </c>
      <c r="F23" s="57">
        <v>2393</v>
      </c>
    </row>
    <row r="24" spans="1:6" ht="24" x14ac:dyDescent="0.2">
      <c r="A24" s="56">
        <v>18</v>
      </c>
      <c r="B24" s="56">
        <v>2018</v>
      </c>
      <c r="C24" s="56" t="s">
        <v>130</v>
      </c>
      <c r="D24" s="56" t="s">
        <v>116</v>
      </c>
      <c r="E24" s="58" t="s">
        <v>131</v>
      </c>
      <c r="F24" s="57">
        <v>679</v>
      </c>
    </row>
    <row r="25" spans="1:6" x14ac:dyDescent="0.2">
      <c r="A25" s="56">
        <v>19</v>
      </c>
      <c r="B25" s="56">
        <v>2018</v>
      </c>
      <c r="C25" s="56" t="s">
        <v>87</v>
      </c>
      <c r="D25" s="56" t="s">
        <v>91</v>
      </c>
      <c r="E25" s="58" t="s">
        <v>138</v>
      </c>
      <c r="F25" s="57">
        <v>1645</v>
      </c>
    </row>
    <row r="26" spans="1:6" x14ac:dyDescent="0.2">
      <c r="A26" s="56">
        <v>20</v>
      </c>
      <c r="B26" s="56">
        <v>2018</v>
      </c>
      <c r="C26" s="56" t="s">
        <v>87</v>
      </c>
      <c r="D26" s="56" t="s">
        <v>88</v>
      </c>
      <c r="E26" s="58" t="s">
        <v>139</v>
      </c>
      <c r="F26" s="57">
        <v>671</v>
      </c>
    </row>
    <row r="27" spans="1:6" x14ac:dyDescent="0.2">
      <c r="A27" s="56">
        <v>21</v>
      </c>
      <c r="B27" s="56">
        <v>2018</v>
      </c>
      <c r="C27" s="56" t="s">
        <v>87</v>
      </c>
      <c r="D27" s="56" t="s">
        <v>140</v>
      </c>
      <c r="E27" s="58" t="s">
        <v>141</v>
      </c>
      <c r="F27" s="57">
        <v>1226</v>
      </c>
    </row>
    <row r="28" spans="1:6" ht="15" x14ac:dyDescent="0.25">
      <c r="A28" s="56">
        <v>22</v>
      </c>
      <c r="B28" s="56">
        <v>2018</v>
      </c>
      <c r="C28" s="56" t="s">
        <v>143</v>
      </c>
      <c r="D28" s="68" t="s">
        <v>144</v>
      </c>
      <c r="E28" s="69" t="s">
        <v>145</v>
      </c>
      <c r="F28" s="70">
        <v>835</v>
      </c>
    </row>
    <row r="29" spans="1:6" ht="15.75" thickBot="1" x14ac:dyDescent="0.3">
      <c r="A29" s="91" t="s">
        <v>70</v>
      </c>
      <c r="B29" s="92"/>
      <c r="C29" s="92"/>
      <c r="D29" s="50"/>
      <c r="E29" s="50"/>
      <c r="F29" s="55">
        <f>SUM(F7:F28)</f>
        <v>55635.6</v>
      </c>
    </row>
    <row r="30" spans="1:6" x14ac:dyDescent="0.2">
      <c r="A30" s="93"/>
      <c r="B30" s="93"/>
      <c r="C30" s="94"/>
      <c r="D30" s="94"/>
      <c r="E30" s="94"/>
      <c r="F30" s="94"/>
    </row>
    <row r="34" spans="1:6" ht="15" x14ac:dyDescent="0.25">
      <c r="A34" s="49" t="s">
        <v>84</v>
      </c>
      <c r="B34" s="49"/>
      <c r="C34" s="49"/>
      <c r="D34" s="49"/>
      <c r="E34" s="49"/>
      <c r="F34" s="49"/>
    </row>
  </sheetData>
  <mergeCells count="5">
    <mergeCell ref="A2:F2"/>
    <mergeCell ref="A3:F3"/>
    <mergeCell ref="A4:F4"/>
    <mergeCell ref="A29:C29"/>
    <mergeCell ref="A30:F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расход по дому ТР)</vt:lpstr>
      <vt:lpstr>расход по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2018-03-23T12:11:15Z</cp:lastPrinted>
  <dcterms:created xsi:type="dcterms:W3CDTF">2015-02-24T21:57:31Z</dcterms:created>
  <dcterms:modified xsi:type="dcterms:W3CDTF">2019-01-12T17:42:10Z</dcterms:modified>
</cp:coreProperties>
</file>