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18" sheetId="7" r:id="rId5"/>
    <sheet name="расход по дому ТР18" sheetId="8" r:id="rId6"/>
    <sheet name="РиСотчет18" sheetId="9" r:id="rId7"/>
    <sheet name="РиСрасход18" sheetId="10" r:id="rId8"/>
  </sheets>
  <calcPr calcId="145621" refMode="R1C1"/>
</workbook>
</file>

<file path=xl/calcChain.xml><?xml version="1.0" encoding="utf-8"?>
<calcChain xmlns="http://schemas.openxmlformats.org/spreadsheetml/2006/main">
  <c r="E8" i="1" l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<sst xmlns="http://schemas.openxmlformats.org/spreadsheetml/2006/main" count="195" uniqueCount="140">
  <si>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</si>
  <si>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</si>
  <si>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</si>
  <si>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</si>
  <si>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</si>
  <si>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</si>
  <si>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</si>
  <si>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</si>
  <si>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</si>
  <si>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</si>
  <si>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</si>
  <si>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</si>
  <si>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</si>
  <si>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</si>
  <si>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</si>
  <si>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</si>
  <si>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</si>
  <si>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</si>
  <si>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</si>
  <si>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</si>
  <si>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</si>
  <si>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</si>
  <si>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</si>
  <si>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</si>
  <si>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</si>
  <si>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</si>
  <si>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</si>
  <si>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</si>
  <si>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</si>
  <si>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</si>
  <si>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</si>
  <si>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</si>
  <si>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</si>
  <si>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</si>
  <si>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</si>
  <si>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</si>
  <si>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</si>
  <si>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</si>
  <si>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</si>
  <si>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</si>
  <si>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</si>
  <si>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</si>
  <si>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</si>
  <si>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</si>
  <si>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</si>
  <si>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</si>
  <si>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</si>
  <si>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</si>
  <si>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</si>
  <si>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</si>
  <si>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</si>
  <si>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</si>
  <si>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</si>
  <si>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</si>
  <si>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</si>
  <si>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</si>
  <si>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</si>
  <si>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</si>
  <si>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</si>
  <si>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</si>
  <si>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</si>
  <si>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</si>
  <si>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</si>
  <si>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</si>
  <si>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</si>
  <si>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</si>
  <si>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</si>
  <si>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</si>
  <si>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</si>
  <si>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</si>
  <si>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</si>
  <si>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</si>
  <si>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</si>
  <si>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</si>
  <si>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</si>
  <si>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</si>
  <si>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</si>
  <si>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</si>
  <si>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</si>
  <si>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</si>
  <si>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</si>
  <si>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</si>
  <si>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</si>
  <si>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</si>
  <si>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</si>
  <si>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</si>
  <si>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</si>
  <si>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</si>
  <si>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апрель</t>
  </si>
  <si>
    <t>Информация о выполненных работах  по статье " Ремонт жилья"</t>
  </si>
  <si>
    <t xml:space="preserve"> Ремонт жилья</t>
  </si>
  <si>
    <t>в доме по адресу ул. Транспортная, 115</t>
  </si>
  <si>
    <t>ввод ЦО</t>
  </si>
  <si>
    <t>Информация о собранных и израсходованных денежных средствах по статье " Ремонт Жилья" за период с 01.01.2018 г по 30.06.2018 г по адресу ул. Транспортная, 115</t>
  </si>
  <si>
    <t>Сальдо на 01.01.2018 г</t>
  </si>
  <si>
    <t>Остаток денежных средств дома по статье "Ремонт жилья" на 30.06.2018 г</t>
  </si>
  <si>
    <t>дебиторская задолженность жителей по состоянию  на 01.07.2018 г. состовляет:</t>
  </si>
  <si>
    <t>март</t>
  </si>
  <si>
    <t>приварка фланцев</t>
  </si>
  <si>
    <t>смена отвода ф108мм</t>
  </si>
  <si>
    <t>за период с 01.01.2018 г по 30.06.20178г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</si>
  <si>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</si>
  <si>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</si>
  <si>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</si>
  <si>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</si>
  <si>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</si>
  <si>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</si>
  <si>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</si>
  <si>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Транспортная, 115</t>
  </si>
  <si>
    <t>акт</t>
  </si>
  <si>
    <t>номер</t>
  </si>
  <si>
    <t>дата</t>
  </si>
  <si>
    <t>июль</t>
  </si>
  <si>
    <t>фасад</t>
  </si>
  <si>
    <t>территория</t>
  </si>
  <si>
    <t>август</t>
  </si>
  <si>
    <t>ЦО</t>
  </si>
  <si>
    <t>гидравлические испытания</t>
  </si>
  <si>
    <t>октябрь</t>
  </si>
  <si>
    <t>заполнение системы</t>
  </si>
  <si>
    <t>ноябрь</t>
  </si>
  <si>
    <t>изготовление и доставка пескопасты</t>
  </si>
  <si>
    <t>прочистка выпуска</t>
  </si>
  <si>
    <t>декабрь</t>
  </si>
  <si>
    <t>Информация о выполненных работах по статье "Ремонт и  Содержание жилья"  за период с  01.07.2018 г по 31.12.2018 г по адресу  ул. Транспортная, 115</t>
  </si>
  <si>
    <t>забор</t>
  </si>
  <si>
    <t>ремонт забора</t>
  </si>
  <si>
    <t>ремонт фасада</t>
  </si>
  <si>
    <t>сентябрь</t>
  </si>
  <si>
    <t>подъезд 1</t>
  </si>
  <si>
    <t>монтаж провода и ДД</t>
  </si>
  <si>
    <t>кв.36 КНС</t>
  </si>
  <si>
    <t>смена труб ф110</t>
  </si>
  <si>
    <t>смена крана</t>
  </si>
  <si>
    <t>кв.18-60 ЦО</t>
  </si>
  <si>
    <t>установка кранов</t>
  </si>
  <si>
    <t>сброс воздуха</t>
  </si>
  <si>
    <t>подъезд 1 КНС</t>
  </si>
  <si>
    <t>проверка техсостояния дымоходов</t>
  </si>
  <si>
    <t>проверка техсостояния вентканалов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</si>
</sst>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31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3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0" xfId="0" applyNumberFormat="1" applyBorder="1"/>
    <xf numFmtId="2" fontId="0" fillId="0" borderId="32" xfId="0" applyNumberFormat="1" applyBorder="1"/>
    <xf numFmtId="2" fontId="0" fillId="0" borderId="25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 applyAlignment="1">
      <alignment horizontal="right" wrapText="1"/>
    </xf>
    <xf numFmtId="0" fontId="6" fillId="0" borderId="34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4" fontId="0" fillId="0" borderId="26" xfId="0" applyNumberFormat="1" applyBorder="1" applyAlignment="1">
      <alignment horizontal="right" vertical="center"/>
    </xf>
    <xf numFmtId="0" fontId="1" fillId="0" borderId="35" xfId="0" applyFont="1" applyBorder="1"/>
    <xf numFmtId="4" fontId="0" fillId="0" borderId="23" xfId="0" applyNumberForma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164" fontId="4" fillId="0" borderId="37" xfId="0" applyNumberFormat="1" applyFont="1" applyBorder="1" applyAlignme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4" fillId="0" borderId="38" xfId="0" applyNumberFormat="1" applyFont="1" applyBorder="1" applyAlignment="1"/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/>
    <xf numFmtId="4" fontId="4" fillId="0" borderId="11" xfId="0" applyNumberFormat="1" applyFon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8" fillId="0" borderId="1" xfId="0" applyFont="1" applyBorder="1"/>
    <xf numFmtId="0" fontId="11" fillId="0" borderId="1" xfId="0" applyFont="1" applyBorder="1" applyAlignment="1">
      <alignment wrapText="1"/>
    </xf>
    <xf numFmtId="4" fontId="8" fillId="0" borderId="1" xfId="0" applyNumberFormat="1" applyFont="1" applyFill="1" applyBorder="1" applyAlignment="1">
      <alignment horizontal="right"/>
    </xf>
    <xf numFmtId="4" fontId="0" fillId="0" borderId="4" xfId="0" applyNumberFormat="1" applyBorder="1"/>
    <xf numFmtId="4" fontId="1" fillId="0" borderId="11" xfId="0" applyNumberFormat="1" applyFont="1" applyBorder="1"/>
    <xf numFmtId="0" fontId="0" fillId="0" borderId="0" xfId="0"/>
    <xf numFmtId="0" fontId="0" fillId="0" borderId="4" xfId="0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24" xfId="0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77</v>
      </c>
      <c r="Q2" s="15" t="s">
        <v>76</v>
      </c>
      <c r="R2" s="15" t="s">
        <v>37</v>
      </c>
      <c r="S2" s="15" t="s">
        <v>78</v>
      </c>
      <c r="T2" s="15" t="s">
        <v>76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74</v>
      </c>
      <c r="AP2" s="17" t="s">
        <v>33</v>
      </c>
    </row>
    <row r="3" spans="1:42" x14ac:dyDescent="0.2">
      <c r="A3" s="12" t="s">
        <v>75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36">
        <f>AF3*1.5%</f>
        <v>0</v>
      </c>
      <c r="AP3" s="20">
        <f>AN3*1.5%</f>
        <v>0</v>
      </c>
    </row>
    <row r="4" spans="1:42" x14ac:dyDescent="0.2">
      <c r="A4" s="12" t="s">
        <v>75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36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75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36">
        <f t="shared" si="8"/>
        <v>0</v>
      </c>
      <c r="AP5" s="20">
        <f t="shared" si="9"/>
        <v>0</v>
      </c>
    </row>
    <row r="6" spans="1:42" x14ac:dyDescent="0.2">
      <c r="A6" s="12" t="s">
        <v>75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36">
        <f t="shared" si="8"/>
        <v>0</v>
      </c>
      <c r="AP6" s="20">
        <f t="shared" si="9"/>
        <v>0</v>
      </c>
    </row>
    <row r="7" spans="1:42" x14ac:dyDescent="0.2">
      <c r="A7" s="12" t="s">
        <v>75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36">
        <f t="shared" si="8"/>
        <v>0</v>
      </c>
      <c r="AP7" s="20">
        <f t="shared" si="9"/>
        <v>0</v>
      </c>
    </row>
    <row r="8" spans="1:42" x14ac:dyDescent="0.2">
      <c r="A8" s="12" t="s">
        <v>75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36">
        <f t="shared" si="8"/>
        <v>0</v>
      </c>
      <c r="AP8" s="20">
        <f t="shared" si="9"/>
        <v>0</v>
      </c>
    </row>
    <row r="9" spans="1:42" x14ac:dyDescent="0.2">
      <c r="A9" s="12" t="s">
        <v>75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36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75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36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75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36">
        <f t="shared" si="8"/>
        <v>0</v>
      </c>
      <c r="AP11" s="20">
        <f t="shared" si="9"/>
        <v>0</v>
      </c>
    </row>
    <row r="12" spans="1:42" x14ac:dyDescent="0.2">
      <c r="A12" s="12" t="s">
        <v>75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36">
        <f t="shared" si="8"/>
        <v>0</v>
      </c>
      <c r="AP12" s="20">
        <f t="shared" si="9"/>
        <v>0</v>
      </c>
    </row>
    <row r="13" spans="1:42" x14ac:dyDescent="0.2">
      <c r="A13" s="12" t="s">
        <v>75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36">
        <f t="shared" si="8"/>
        <v>0</v>
      </c>
      <c r="AP13" s="20">
        <f t="shared" si="9"/>
        <v>0</v>
      </c>
    </row>
    <row r="14" spans="1:42" ht="13.5" thickBot="1" x14ac:dyDescent="0.25">
      <c r="A14" s="12" t="s">
        <v>75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36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46">
        <f>SUM(P3:P14)</f>
        <v>61.55</v>
      </c>
      <c r="Q15" s="46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1" t="s">
        <v>11</v>
      </c>
      <c r="C2" s="101"/>
      <c r="D2" s="101"/>
      <c r="E2" s="101"/>
      <c r="F2" s="101"/>
    </row>
    <row r="3" spans="2:9" ht="26.25" customHeight="1" x14ac:dyDescent="0.35">
      <c r="B3" s="100" t="s">
        <v>86</v>
      </c>
      <c r="C3" s="100"/>
      <c r="D3" s="100"/>
      <c r="E3" s="100"/>
      <c r="F3" s="100"/>
      <c r="G3" s="1"/>
      <c r="H3" s="1"/>
      <c r="I3" s="1"/>
    </row>
    <row r="4" spans="2:9" ht="30" customHeight="1" thickBot="1" x14ac:dyDescent="0.25">
      <c r="B4" s="100"/>
      <c r="C4" s="100"/>
      <c r="D4" s="100"/>
      <c r="E4" s="100"/>
      <c r="F4" s="100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79</v>
      </c>
      <c r="F5" s="6" t="s">
        <v>80</v>
      </c>
    </row>
    <row r="6" spans="2:9" x14ac:dyDescent="0.2">
      <c r="B6" s="38" t="s">
        <v>1</v>
      </c>
      <c r="C6" s="39">
        <f>'отчет тек. ремонт'!B13</f>
        <v>7367.87</v>
      </c>
      <c r="D6" s="39">
        <f>'отчет тек. ремонт'!C13</f>
        <v>3640.2799999999997</v>
      </c>
      <c r="E6" s="39">
        <f>'отчет тек. ремонт'!E13</f>
        <v>4653.3300000000008</v>
      </c>
      <c r="F6" s="47">
        <f>'отчет тек. ремонт'!G15</f>
        <v>77969.775800000003</v>
      </c>
    </row>
    <row r="7" spans="2:9" x14ac:dyDescent="0.2">
      <c r="B7" s="40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8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49" t="e">
        <f>#REF!</f>
        <v>#REF!</v>
      </c>
    </row>
    <row r="9" spans="2:9" ht="25.5" x14ac:dyDescent="0.2">
      <c r="B9" s="41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42">
        <v>0</v>
      </c>
    </row>
    <row r="11" spans="2:9" x14ac:dyDescent="0.2">
      <c r="B11" s="41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2">
        <v>0</v>
      </c>
    </row>
    <row r="12" spans="2:9" ht="25.5" x14ac:dyDescent="0.2">
      <c r="B12" s="41" t="s">
        <v>6</v>
      </c>
      <c r="C12" s="2">
        <v>0</v>
      </c>
      <c r="D12" s="2">
        <v>0</v>
      </c>
      <c r="E12" s="2">
        <v>0</v>
      </c>
      <c r="F12" s="42">
        <v>0</v>
      </c>
    </row>
    <row r="13" spans="2:9" ht="25.5" x14ac:dyDescent="0.2">
      <c r="B13" s="41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2">
        <f>D13</f>
        <v>560.71</v>
      </c>
    </row>
    <row r="14" spans="2:9" ht="26.25" thickBot="1" x14ac:dyDescent="0.25">
      <c r="B14" s="43" t="s">
        <v>8</v>
      </c>
      <c r="C14" s="44">
        <f>'выборка 15'!AG15</f>
        <v>8071.2799999999988</v>
      </c>
      <c r="D14" s="44">
        <f>'выборка 15'!AH15</f>
        <v>3841.02</v>
      </c>
      <c r="E14" s="44">
        <v>403.66</v>
      </c>
      <c r="F14" s="45">
        <v>0</v>
      </c>
    </row>
    <row r="16" spans="2:9" ht="19.5" customHeight="1" x14ac:dyDescent="0.2">
      <c r="B16" s="102" t="s">
        <v>82</v>
      </c>
      <c r="C16" s="102"/>
      <c r="D16" s="102"/>
      <c r="E16" s="102"/>
      <c r="F16" s="102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03" t="s">
        <v>85</v>
      </c>
      <c r="B2" s="103"/>
      <c r="C2" s="103"/>
      <c r="D2" s="103"/>
      <c r="E2" s="103"/>
      <c r="F2" s="103"/>
      <c r="G2" s="103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104" t="s">
        <v>81</v>
      </c>
      <c r="B4" s="104"/>
      <c r="C4" s="104"/>
      <c r="D4" s="104"/>
      <c r="E4" s="104"/>
      <c r="F4" s="104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105">
        <f>'расход по дому ТР 15'!I12</f>
        <v>54.604199999999999</v>
      </c>
      <c r="E7" s="4">
        <v>4206.7700000000004</v>
      </c>
      <c r="F7" s="4">
        <v>0</v>
      </c>
      <c r="G7" s="105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106"/>
      <c r="E8" s="2">
        <v>0</v>
      </c>
      <c r="F8" s="2">
        <v>0</v>
      </c>
      <c r="G8" s="106"/>
    </row>
    <row r="9" spans="1:7" x14ac:dyDescent="0.2">
      <c r="A9" s="7" t="s">
        <v>63</v>
      </c>
      <c r="B9" s="2">
        <v>0</v>
      </c>
      <c r="C9" s="2">
        <v>0</v>
      </c>
      <c r="D9" s="106"/>
      <c r="E9" s="2">
        <v>0</v>
      </c>
      <c r="F9" s="2">
        <v>0</v>
      </c>
      <c r="G9" s="106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106"/>
      <c r="E10" s="2">
        <f>B10-C10</f>
        <v>446.56</v>
      </c>
      <c r="F10" s="2">
        <v>0</v>
      </c>
      <c r="G10" s="106"/>
    </row>
    <row r="11" spans="1:7" x14ac:dyDescent="0.2">
      <c r="A11" s="7" t="s">
        <v>65</v>
      </c>
      <c r="B11" s="2">
        <v>0</v>
      </c>
      <c r="C11" s="2">
        <v>0</v>
      </c>
      <c r="D11" s="106"/>
      <c r="E11" s="2">
        <v>0</v>
      </c>
      <c r="F11" s="2">
        <v>0</v>
      </c>
      <c r="G11" s="106"/>
    </row>
    <row r="12" spans="1:7" ht="13.5" thickBot="1" x14ac:dyDescent="0.25">
      <c r="A12" s="31" t="s">
        <v>66</v>
      </c>
      <c r="B12" s="2">
        <v>0</v>
      </c>
      <c r="C12" s="2">
        <v>0</v>
      </c>
      <c r="D12" s="107"/>
      <c r="E12" s="2">
        <v>0</v>
      </c>
      <c r="F12" s="2">
        <v>0</v>
      </c>
      <c r="G12" s="107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37">
        <f>G7</f>
        <v>3585.6757999999995</v>
      </c>
    </row>
    <row r="15" spans="1:7" ht="15.75" x14ac:dyDescent="0.25">
      <c r="A15" s="104" t="s">
        <v>83</v>
      </c>
      <c r="B15" s="104"/>
      <c r="C15" s="104"/>
      <c r="D15" s="104"/>
      <c r="E15" s="104"/>
      <c r="F15" s="104"/>
      <c r="G15" s="35">
        <f>G4+C13-D13</f>
        <v>77969.775800000003</v>
      </c>
    </row>
    <row r="17" spans="1:5" x14ac:dyDescent="0.2">
      <c r="A17" s="102" t="s">
        <v>82</v>
      </c>
      <c r="B17" s="102"/>
      <c r="C17" s="102"/>
      <c r="D17" s="102"/>
      <c r="E17" s="102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14" t="s">
        <v>84</v>
      </c>
      <c r="B1" s="114"/>
      <c r="C1" s="114"/>
      <c r="D1" s="114"/>
      <c r="E1" s="114"/>
      <c r="F1" s="114"/>
      <c r="G1" s="114"/>
      <c r="H1" s="114"/>
      <c r="I1" s="114"/>
    </row>
    <row r="2" spans="1:9" ht="16.5" customHeight="1" x14ac:dyDescent="0.2">
      <c r="A2" s="115" t="s">
        <v>12</v>
      </c>
      <c r="B2" s="117" t="s">
        <v>13</v>
      </c>
      <c r="C2" s="117" t="s">
        <v>14</v>
      </c>
      <c r="D2" s="117" t="s">
        <v>15</v>
      </c>
      <c r="E2" s="117" t="s">
        <v>16</v>
      </c>
      <c r="F2" s="117" t="s">
        <v>17</v>
      </c>
      <c r="G2" s="117" t="s">
        <v>18</v>
      </c>
      <c r="H2" s="117" t="s">
        <v>19</v>
      </c>
      <c r="I2" s="117" t="s">
        <v>20</v>
      </c>
    </row>
    <row r="3" spans="1:9" ht="29.25" customHeight="1" thickBot="1" x14ac:dyDescent="0.25">
      <c r="A3" s="116"/>
      <c r="B3" s="118"/>
      <c r="C3" s="118"/>
      <c r="D3" s="118"/>
      <c r="E3" s="118"/>
      <c r="F3" s="118"/>
      <c r="G3" s="118"/>
      <c r="H3" s="118"/>
      <c r="I3" s="118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108" t="s">
        <v>21</v>
      </c>
      <c r="B11" s="109"/>
      <c r="C11" s="109"/>
      <c r="D11" s="109"/>
      <c r="E11" s="109"/>
      <c r="F11" s="109"/>
      <c r="G11" s="109"/>
      <c r="H11" s="110"/>
      <c r="I11" s="24">
        <f>'выборка 15'!M15+'выборка 15'!N15</f>
        <v>54.604199999999999</v>
      </c>
    </row>
    <row r="12" spans="1:9" ht="15.75" thickBot="1" x14ac:dyDescent="0.3">
      <c r="A12" s="111" t="s">
        <v>22</v>
      </c>
      <c r="B12" s="112"/>
      <c r="C12" s="112"/>
      <c r="D12" s="112"/>
      <c r="E12" s="112"/>
      <c r="F12" s="112"/>
      <c r="G12" s="112"/>
      <c r="H12" s="113"/>
      <c r="I12" s="25">
        <f>SUM(I4:I11)</f>
        <v>54.604199999999999</v>
      </c>
    </row>
    <row r="15" spans="1:9" x14ac:dyDescent="0.2">
      <c r="A15" s="102" t="s">
        <v>82</v>
      </c>
      <c r="B15" s="102"/>
      <c r="C15" s="102"/>
      <c r="D15" s="102"/>
      <c r="E15" s="102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workbookViewId="0">
      <selection sqref="A1:XFD1048576"/>
    </sheetView>
  </sheetViews>
  <sheetFormatPr defaultRowHeight="12.75" x14ac:dyDescent="0.2"/>
  <cols>
    <col min="1" max="1" width="36.140625" customWidth="1"/>
    <col min="2" max="2" width="19.140625" customWidth="1"/>
    <col min="3" max="3" width="19.42578125" customWidth="1"/>
    <col min="4" max="4" width="16.7109375" customWidth="1"/>
  </cols>
  <sheetData>
    <row r="3" spans="1:4" ht="93.75" customHeight="1" x14ac:dyDescent="0.2">
      <c r="A3" s="119" t="s">
        <v>93</v>
      </c>
      <c r="B3" s="119"/>
      <c r="C3" s="119"/>
      <c r="D3" s="119"/>
    </row>
    <row r="5" spans="1:4" ht="13.5" thickBot="1" x14ac:dyDescent="0.25"/>
    <row r="6" spans="1:4" ht="47.25" x14ac:dyDescent="0.2">
      <c r="A6" s="51"/>
      <c r="B6" s="58" t="s">
        <v>56</v>
      </c>
      <c r="C6" s="58" t="s">
        <v>57</v>
      </c>
      <c r="D6" s="63" t="s">
        <v>58</v>
      </c>
    </row>
    <row r="7" spans="1:4" ht="15" customHeight="1" x14ac:dyDescent="0.25">
      <c r="A7" s="124" t="s">
        <v>94</v>
      </c>
      <c r="B7" s="120"/>
      <c r="C7" s="60">
        <v>50373.48</v>
      </c>
      <c r="D7" s="64"/>
    </row>
    <row r="8" spans="1:4" ht="33" customHeight="1" thickBot="1" x14ac:dyDescent="0.25">
      <c r="A8" s="66" t="s">
        <v>90</v>
      </c>
      <c r="B8" s="67">
        <v>72905.87999999999</v>
      </c>
      <c r="C8" s="67">
        <v>61521.319999999992</v>
      </c>
      <c r="D8" s="65">
        <v>32608.608260000001</v>
      </c>
    </row>
    <row r="9" spans="1:4" ht="26.25" customHeight="1" thickBot="1" x14ac:dyDescent="0.3">
      <c r="A9" s="32" t="s">
        <v>67</v>
      </c>
      <c r="B9" s="59">
        <v>72905.87999999999</v>
      </c>
      <c r="C9" s="59">
        <v>111894.79999999999</v>
      </c>
      <c r="D9" s="68">
        <v>32608.608260000001</v>
      </c>
    </row>
    <row r="10" spans="1:4" ht="34.5" customHeight="1" x14ac:dyDescent="0.2"/>
    <row r="11" spans="1:4" ht="15" customHeight="1" x14ac:dyDescent="0.25">
      <c r="A11" s="54" t="s">
        <v>95</v>
      </c>
      <c r="B11" s="54"/>
      <c r="C11" s="54"/>
      <c r="D11" s="61">
        <v>79286.19173999998</v>
      </c>
    </row>
    <row r="12" spans="1:4" ht="15.75" x14ac:dyDescent="0.25">
      <c r="A12" s="50"/>
      <c r="B12" s="50"/>
      <c r="C12" s="50"/>
      <c r="D12" s="50"/>
    </row>
    <row r="13" spans="1:4" x14ac:dyDescent="0.2">
      <c r="A13" s="55" t="s">
        <v>96</v>
      </c>
      <c r="B13" s="56"/>
      <c r="C13" s="56"/>
      <c r="D13" s="62">
        <v>51004.02</v>
      </c>
    </row>
    <row r="14" spans="1:4" ht="15.75" x14ac:dyDescent="0.25">
      <c r="A14" s="50"/>
      <c r="B14" s="50"/>
      <c r="C14" s="50"/>
      <c r="D14" s="50"/>
    </row>
    <row r="16" spans="1:4" x14ac:dyDescent="0.2">
      <c r="A16" s="52" t="s">
        <v>87</v>
      </c>
      <c r="B16" s="52"/>
      <c r="C16" s="52"/>
      <c r="D16" s="52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sqref="A1:XFD1048576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17.25" x14ac:dyDescent="0.3">
      <c r="A2" s="121" t="s">
        <v>89</v>
      </c>
      <c r="B2" s="121"/>
      <c r="C2" s="121"/>
      <c r="D2" s="121"/>
      <c r="E2" s="121"/>
      <c r="F2" s="121"/>
    </row>
    <row r="3" spans="1:6" ht="17.25" x14ac:dyDescent="0.3">
      <c r="A3" s="121" t="s">
        <v>91</v>
      </c>
      <c r="B3" s="121"/>
      <c r="C3" s="121"/>
      <c r="D3" s="121"/>
      <c r="E3" s="121"/>
      <c r="F3" s="121"/>
    </row>
    <row r="4" spans="1:6" ht="17.25" x14ac:dyDescent="0.3">
      <c r="A4" s="121" t="s">
        <v>100</v>
      </c>
      <c r="B4" s="121"/>
      <c r="C4" s="121"/>
      <c r="D4" s="121"/>
      <c r="E4" s="121"/>
      <c r="F4" s="121"/>
    </row>
    <row r="5" spans="1:6" ht="13.5" thickBot="1" x14ac:dyDescent="0.25"/>
    <row r="6" spans="1:6" ht="30" x14ac:dyDescent="0.2">
      <c r="A6" s="72" t="s">
        <v>12</v>
      </c>
      <c r="B6" s="73" t="s">
        <v>13</v>
      </c>
      <c r="C6" s="74" t="s">
        <v>14</v>
      </c>
      <c r="D6" s="74" t="s">
        <v>70</v>
      </c>
      <c r="E6" s="74" t="s">
        <v>16</v>
      </c>
      <c r="F6" s="75" t="s">
        <v>71</v>
      </c>
    </row>
    <row r="7" spans="1:6" x14ac:dyDescent="0.2">
      <c r="A7" s="77">
        <v>1</v>
      </c>
      <c r="B7" s="77">
        <v>2018</v>
      </c>
      <c r="C7" s="77" t="s">
        <v>97</v>
      </c>
      <c r="D7" s="78" t="s">
        <v>92</v>
      </c>
      <c r="E7" s="78" t="s">
        <v>98</v>
      </c>
      <c r="F7" s="76">
        <v>19915</v>
      </c>
    </row>
    <row r="8" spans="1:6" x14ac:dyDescent="0.2">
      <c r="A8" s="77">
        <v>2</v>
      </c>
      <c r="B8" s="77">
        <v>2018</v>
      </c>
      <c r="C8" s="77" t="s">
        <v>88</v>
      </c>
      <c r="D8" s="78" t="s">
        <v>92</v>
      </c>
      <c r="E8" s="78" t="s">
        <v>99</v>
      </c>
      <c r="F8" s="76">
        <v>10500</v>
      </c>
    </row>
    <row r="9" spans="1:6" ht="15" x14ac:dyDescent="0.2">
      <c r="A9" s="57"/>
      <c r="B9" s="125" t="s">
        <v>72</v>
      </c>
      <c r="C9" s="125"/>
      <c r="D9" s="125"/>
      <c r="E9" s="125"/>
      <c r="F9" s="76">
        <v>2193.60826</v>
      </c>
    </row>
    <row r="10" spans="1:6" ht="15.75" thickBot="1" x14ac:dyDescent="0.3">
      <c r="A10" s="126" t="s">
        <v>73</v>
      </c>
      <c r="B10" s="127"/>
      <c r="C10" s="127"/>
      <c r="D10" s="69"/>
      <c r="E10" s="69"/>
      <c r="F10" s="79">
        <v>32608.608260000001</v>
      </c>
    </row>
    <row r="11" spans="1:6" x14ac:dyDescent="0.2">
      <c r="A11" s="122"/>
      <c r="B11" s="122"/>
      <c r="C11" s="123"/>
      <c r="D11" s="123"/>
      <c r="E11" s="123"/>
      <c r="F11" s="123"/>
    </row>
    <row r="15" spans="1:6" ht="15" x14ac:dyDescent="0.25">
      <c r="A15" s="53" t="s">
        <v>87</v>
      </c>
      <c r="B15" s="53"/>
      <c r="C15" s="53"/>
      <c r="D15" s="53"/>
      <c r="E15" s="53"/>
      <c r="F15" s="53"/>
    </row>
  </sheetData>
  <mergeCells count="6">
    <mergeCell ref="B9:E9"/>
    <mergeCell ref="A10:C10"/>
    <mergeCell ref="A11:F1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5.5" customHeight="1" x14ac:dyDescent="0.2">
      <c r="A2" s="119" t="s">
        <v>108</v>
      </c>
      <c r="B2" s="119"/>
      <c r="C2" s="119"/>
      <c r="D2" s="119"/>
    </row>
    <row r="3" spans="1:4" ht="23.25" x14ac:dyDescent="0.35">
      <c r="A3" s="70"/>
      <c r="B3" s="70"/>
      <c r="C3" s="70"/>
      <c r="D3" s="70"/>
    </row>
    <row r="4" spans="1:4" ht="13.5" thickBot="1" x14ac:dyDescent="0.25"/>
    <row r="5" spans="1:4" ht="31.5" x14ac:dyDescent="0.2">
      <c r="A5" s="51"/>
      <c r="B5" s="58" t="s">
        <v>56</v>
      </c>
      <c r="C5" s="58" t="s">
        <v>57</v>
      </c>
      <c r="D5" s="58" t="s">
        <v>58</v>
      </c>
    </row>
    <row r="6" spans="1:4" ht="21.75" customHeight="1" x14ac:dyDescent="0.2">
      <c r="A6" s="80" t="s">
        <v>101</v>
      </c>
      <c r="B6" s="81"/>
      <c r="C6" s="82">
        <v>94733.552020000003</v>
      </c>
      <c r="D6" s="81"/>
    </row>
    <row r="7" spans="1:4" ht="23.25" customHeight="1" x14ac:dyDescent="0.2">
      <c r="A7" s="12" t="s">
        <v>102</v>
      </c>
      <c r="B7" s="83">
        <v>161902.52000000002</v>
      </c>
      <c r="C7" s="83">
        <v>153552.35999999999</v>
      </c>
      <c r="D7" s="76">
        <v>149757.95546</v>
      </c>
    </row>
    <row r="8" spans="1:4" ht="25.5" x14ac:dyDescent="0.2">
      <c r="A8" s="3" t="s">
        <v>68</v>
      </c>
      <c r="B8" s="84">
        <v>0</v>
      </c>
      <c r="C8" s="84"/>
      <c r="D8" s="84">
        <v>30377.4</v>
      </c>
    </row>
    <row r="9" spans="1:4" ht="39" thickBot="1" x14ac:dyDescent="0.25">
      <c r="A9" s="3" t="s">
        <v>69</v>
      </c>
      <c r="B9" s="84">
        <v>0</v>
      </c>
      <c r="C9" s="84"/>
      <c r="D9" s="76">
        <v>10935.864</v>
      </c>
    </row>
    <row r="10" spans="1:4" ht="15.75" thickBot="1" x14ac:dyDescent="0.3">
      <c r="A10" s="32" t="s">
        <v>103</v>
      </c>
      <c r="B10" s="85">
        <v>161902.52000000002</v>
      </c>
      <c r="C10" s="85">
        <v>248285.91201999999</v>
      </c>
      <c r="D10" s="86">
        <v>191071.21945999999</v>
      </c>
    </row>
    <row r="12" spans="1:4" ht="15.75" hidden="1" x14ac:dyDescent="0.25">
      <c r="A12" s="104" t="s">
        <v>104</v>
      </c>
      <c r="B12" s="104"/>
      <c r="C12" s="104"/>
      <c r="D12" s="87">
        <v>57214.692559999996</v>
      </c>
    </row>
    <row r="13" spans="1:4" ht="15" x14ac:dyDescent="0.25">
      <c r="A13" s="54" t="s">
        <v>105</v>
      </c>
      <c r="B13" s="54"/>
      <c r="C13" s="54"/>
      <c r="D13" s="61">
        <v>57214.692559999996</v>
      </c>
    </row>
    <row r="15" spans="1:4" ht="15.75" x14ac:dyDescent="0.25">
      <c r="A15" s="71"/>
      <c r="B15" s="71"/>
      <c r="C15" s="71"/>
      <c r="D15" s="71"/>
    </row>
    <row r="16" spans="1:4" ht="15.75" x14ac:dyDescent="0.25">
      <c r="A16" s="71"/>
      <c r="B16" s="71"/>
      <c r="C16" s="71"/>
      <c r="D16" s="71"/>
    </row>
    <row r="17" spans="1:4" x14ac:dyDescent="0.2">
      <c r="A17" s="55" t="s">
        <v>106</v>
      </c>
      <c r="B17" s="56"/>
      <c r="C17" s="56"/>
      <c r="D17" s="62">
        <v>80249.27</v>
      </c>
    </row>
    <row r="18" spans="1:4" ht="15.75" x14ac:dyDescent="0.25">
      <c r="A18" s="71"/>
      <c r="B18" s="71"/>
      <c r="C18" s="71"/>
      <c r="D18" s="71"/>
    </row>
    <row r="19" spans="1:4" ht="12.75" customHeight="1" x14ac:dyDescent="0.2">
      <c r="A19" s="52" t="s">
        <v>107</v>
      </c>
      <c r="B19" s="52"/>
      <c r="C19" s="52"/>
      <c r="D19" s="52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24" sqref="J24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85.5" customHeight="1" thickBot="1" x14ac:dyDescent="0.25">
      <c r="A1" s="132" t="s">
        <v>124</v>
      </c>
      <c r="B1" s="132"/>
      <c r="C1" s="132"/>
      <c r="D1" s="132"/>
      <c r="E1" s="132"/>
      <c r="F1" s="132"/>
      <c r="G1" s="132"/>
      <c r="H1" s="132"/>
    </row>
    <row r="2" spans="1:8" ht="15.75" x14ac:dyDescent="0.25">
      <c r="A2" s="115" t="s">
        <v>12</v>
      </c>
      <c r="B2" s="117" t="s">
        <v>13</v>
      </c>
      <c r="C2" s="117" t="s">
        <v>14</v>
      </c>
      <c r="D2" s="117" t="s">
        <v>15</v>
      </c>
      <c r="E2" s="117" t="s">
        <v>16</v>
      </c>
      <c r="F2" s="117" t="s">
        <v>20</v>
      </c>
      <c r="G2" s="133" t="s">
        <v>109</v>
      </c>
      <c r="H2" s="134"/>
    </row>
    <row r="3" spans="1:8" ht="16.5" thickBot="1" x14ac:dyDescent="0.3">
      <c r="A3" s="116"/>
      <c r="B3" s="118"/>
      <c r="C3" s="118"/>
      <c r="D3" s="118"/>
      <c r="E3" s="118"/>
      <c r="F3" s="118"/>
      <c r="G3" s="88" t="s">
        <v>110</v>
      </c>
      <c r="H3" s="89" t="s">
        <v>111</v>
      </c>
    </row>
    <row r="4" spans="1:8" x14ac:dyDescent="0.2">
      <c r="A4" s="77">
        <v>1</v>
      </c>
      <c r="B4" s="77">
        <v>2018</v>
      </c>
      <c r="C4" s="77" t="s">
        <v>112</v>
      </c>
      <c r="D4" s="90" t="s">
        <v>116</v>
      </c>
      <c r="E4" s="91" t="s">
        <v>117</v>
      </c>
      <c r="F4" s="92">
        <v>15031</v>
      </c>
      <c r="G4" s="8"/>
      <c r="H4" s="8"/>
    </row>
    <row r="5" spans="1:8" s="95" customFormat="1" x14ac:dyDescent="0.2">
      <c r="A5" s="97">
        <v>2</v>
      </c>
      <c r="B5" s="97">
        <v>2018</v>
      </c>
      <c r="C5" s="97" t="s">
        <v>112</v>
      </c>
      <c r="D5" s="98"/>
      <c r="E5" s="99" t="s">
        <v>139</v>
      </c>
      <c r="F5" s="92">
        <v>16469</v>
      </c>
      <c r="G5" s="96"/>
      <c r="H5" s="96"/>
    </row>
    <row r="6" spans="1:8" x14ac:dyDescent="0.2">
      <c r="A6" s="77">
        <v>3</v>
      </c>
      <c r="B6" s="77">
        <v>2018</v>
      </c>
      <c r="C6" s="77" t="s">
        <v>115</v>
      </c>
      <c r="D6" s="90" t="s">
        <v>125</v>
      </c>
      <c r="E6" s="91" t="s">
        <v>126</v>
      </c>
      <c r="F6" s="92">
        <v>50156</v>
      </c>
      <c r="G6" s="8"/>
      <c r="H6" s="8"/>
    </row>
    <row r="7" spans="1:8" x14ac:dyDescent="0.2">
      <c r="A7" s="97">
        <v>4</v>
      </c>
      <c r="B7" s="77">
        <v>2018</v>
      </c>
      <c r="C7" s="77" t="s">
        <v>115</v>
      </c>
      <c r="D7" s="90" t="s">
        <v>113</v>
      </c>
      <c r="E7" s="91" t="s">
        <v>127</v>
      </c>
      <c r="F7" s="92">
        <v>34852</v>
      </c>
      <c r="G7" s="8"/>
      <c r="H7" s="8"/>
    </row>
    <row r="8" spans="1:8" s="95" customFormat="1" x14ac:dyDescent="0.2">
      <c r="A8" s="97">
        <v>5</v>
      </c>
      <c r="B8" s="97">
        <v>2018</v>
      </c>
      <c r="C8" s="97" t="s">
        <v>128</v>
      </c>
      <c r="D8" s="98"/>
      <c r="E8" s="99" t="s">
        <v>139</v>
      </c>
      <c r="F8" s="92">
        <v>4430</v>
      </c>
      <c r="G8" s="96"/>
      <c r="H8" s="96"/>
    </row>
    <row r="9" spans="1:8" x14ac:dyDescent="0.2">
      <c r="A9" s="97">
        <v>6</v>
      </c>
      <c r="B9" s="77">
        <v>2018</v>
      </c>
      <c r="C9" s="77" t="s">
        <v>118</v>
      </c>
      <c r="D9" s="90" t="s">
        <v>129</v>
      </c>
      <c r="E9" s="91" t="s">
        <v>130</v>
      </c>
      <c r="F9" s="92">
        <v>3669</v>
      </c>
      <c r="G9" s="8"/>
      <c r="H9" s="8"/>
    </row>
    <row r="10" spans="1:8" x14ac:dyDescent="0.2">
      <c r="A10" s="97">
        <v>7</v>
      </c>
      <c r="B10" s="77">
        <v>2018</v>
      </c>
      <c r="C10" s="77" t="s">
        <v>118</v>
      </c>
      <c r="D10" s="90" t="s">
        <v>116</v>
      </c>
      <c r="E10" s="78" t="s">
        <v>119</v>
      </c>
      <c r="F10" s="92">
        <v>2393</v>
      </c>
      <c r="G10" s="8"/>
      <c r="H10" s="8"/>
    </row>
    <row r="11" spans="1:8" x14ac:dyDescent="0.2">
      <c r="A11" s="97">
        <v>8</v>
      </c>
      <c r="B11" s="77">
        <v>2018</v>
      </c>
      <c r="C11" s="77" t="s">
        <v>120</v>
      </c>
      <c r="D11" s="90" t="s">
        <v>131</v>
      </c>
      <c r="E11" s="91" t="s">
        <v>132</v>
      </c>
      <c r="F11" s="92">
        <v>2204</v>
      </c>
      <c r="G11" s="8"/>
      <c r="H11" s="8"/>
    </row>
    <row r="12" spans="1:8" x14ac:dyDescent="0.2">
      <c r="A12" s="97">
        <v>9</v>
      </c>
      <c r="B12" s="77">
        <v>2018</v>
      </c>
      <c r="C12" s="77" t="s">
        <v>120</v>
      </c>
      <c r="D12" s="90" t="s">
        <v>116</v>
      </c>
      <c r="E12" s="91" t="s">
        <v>133</v>
      </c>
      <c r="F12" s="92">
        <v>1547</v>
      </c>
      <c r="G12" s="8"/>
      <c r="H12" s="8"/>
    </row>
    <row r="13" spans="1:8" x14ac:dyDescent="0.2">
      <c r="A13" s="97">
        <v>10</v>
      </c>
      <c r="B13" s="77">
        <v>2018</v>
      </c>
      <c r="C13" s="77" t="s">
        <v>120</v>
      </c>
      <c r="D13" s="90" t="s">
        <v>134</v>
      </c>
      <c r="E13" s="91" t="s">
        <v>135</v>
      </c>
      <c r="F13" s="92">
        <v>3348</v>
      </c>
      <c r="G13" s="8"/>
      <c r="H13" s="8"/>
    </row>
    <row r="14" spans="1:8" x14ac:dyDescent="0.2">
      <c r="A14" s="97">
        <v>11</v>
      </c>
      <c r="B14" s="77">
        <v>2018</v>
      </c>
      <c r="C14" s="77" t="s">
        <v>120</v>
      </c>
      <c r="D14" s="90" t="s">
        <v>114</v>
      </c>
      <c r="E14" s="91" t="s">
        <v>121</v>
      </c>
      <c r="F14" s="92">
        <v>1645</v>
      </c>
      <c r="G14" s="8"/>
      <c r="H14" s="8"/>
    </row>
    <row r="15" spans="1:8" x14ac:dyDescent="0.2">
      <c r="A15" s="97">
        <v>12</v>
      </c>
      <c r="B15" s="77">
        <v>2018</v>
      </c>
      <c r="C15" s="77" t="s">
        <v>120</v>
      </c>
      <c r="D15" s="90" t="s">
        <v>116</v>
      </c>
      <c r="E15" s="91" t="s">
        <v>136</v>
      </c>
      <c r="F15" s="92">
        <v>671</v>
      </c>
      <c r="G15" s="8"/>
      <c r="H15" s="8"/>
    </row>
    <row r="16" spans="1:8" x14ac:dyDescent="0.2">
      <c r="A16" s="97">
        <v>13</v>
      </c>
      <c r="B16" s="77">
        <v>2018</v>
      </c>
      <c r="C16" s="77" t="s">
        <v>120</v>
      </c>
      <c r="D16" s="90" t="s">
        <v>137</v>
      </c>
      <c r="E16" s="91" t="s">
        <v>122</v>
      </c>
      <c r="F16" s="92">
        <v>1226</v>
      </c>
      <c r="G16" s="8"/>
      <c r="H16" s="8"/>
    </row>
    <row r="17" spans="1:8" x14ac:dyDescent="0.2">
      <c r="A17" s="97">
        <v>14</v>
      </c>
      <c r="B17" s="77">
        <v>2018</v>
      </c>
      <c r="C17" s="77" t="s">
        <v>123</v>
      </c>
      <c r="D17" s="90"/>
      <c r="E17" s="91" t="s">
        <v>138</v>
      </c>
      <c r="F17" s="92">
        <v>3872</v>
      </c>
      <c r="G17" s="8"/>
      <c r="H17" s="8"/>
    </row>
    <row r="18" spans="1:8" ht="13.5" thickBot="1" x14ac:dyDescent="0.25">
      <c r="A18" s="128" t="s">
        <v>21</v>
      </c>
      <c r="B18" s="129"/>
      <c r="C18" s="129"/>
      <c r="D18" s="129"/>
      <c r="E18" s="129"/>
      <c r="F18" s="93">
        <v>8244.9554599999992</v>
      </c>
      <c r="G18" s="8"/>
      <c r="H18" s="8"/>
    </row>
    <row r="19" spans="1:8" ht="15.75" thickBot="1" x14ac:dyDescent="0.3">
      <c r="A19" s="111" t="s">
        <v>22</v>
      </c>
      <c r="B19" s="112"/>
      <c r="C19" s="112"/>
      <c r="D19" s="112"/>
      <c r="E19" s="112"/>
      <c r="F19" s="94">
        <v>149757.95546</v>
      </c>
      <c r="G19" s="130"/>
      <c r="H19" s="131"/>
    </row>
    <row r="22" spans="1:8" ht="12.75" customHeight="1" x14ac:dyDescent="0.2">
      <c r="A22" s="52" t="s">
        <v>107</v>
      </c>
      <c r="B22" s="52"/>
      <c r="C22" s="52"/>
      <c r="D22" s="52"/>
      <c r="E22" s="52"/>
    </row>
  </sheetData>
  <mergeCells count="11">
    <mergeCell ref="A18:E18"/>
    <mergeCell ref="A19:E19"/>
    <mergeCell ref="G19:H1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отчетТР18</vt:lpstr>
      <vt:lpstr>расход по дому ТР18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2019-01-29T11:49:55Z</cp:lastPrinted>
  <dcterms:created xsi:type="dcterms:W3CDTF">2015-02-24T21:57:31Z</dcterms:created>
  <dcterms:modified xsi:type="dcterms:W3CDTF">2019-03-11T07:04:10Z</dcterms:modified>
</cp:coreProperties>
</file>