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firstSheet="2" activeTab="2"/>
  </bookViews>
  <sheets>
    <sheet name="выборка 15" sheetId="3" state="hidden" r:id="rId1"/>
    <sheet name="общий отчет по дому за 15 г" sheetId="1" state="hidden" r:id="rId2"/>
    <sheet name="отчет ТР)" sheetId="7" r:id="rId3"/>
    <sheet name="расход по дому ТР" sheetId="8" r:id="rId4"/>
    <sheet name="Р и С отчет18" sheetId="11" r:id="rId5"/>
    <sheet name="Р и С расход18" sheetId="12" r:id="rId6"/>
  </sheets>
  <calcPr calcId="145621" refMode="R1C1"/>
</workbook>
</file>

<file path=xl/calcChain.xml><?xml version="1.0" encoding="utf-8"?>
<calcChain xmlns="http://schemas.openxmlformats.org/spreadsheetml/2006/main">
  <c r="F15" i="1" l="1"/>
  <c r="AK8" i="3"/>
  <c r="E7" i="3"/>
  <c r="E8" i="1"/>
  <c r="E7" i="1"/>
  <c r="AM15" i="3"/>
  <c r="AJ15" i="3"/>
  <c r="T14" i="3"/>
  <c r="T13" i="3"/>
  <c r="T12" i="3"/>
  <c r="T11" i="3"/>
  <c r="T10" i="3"/>
  <c r="T9" i="3"/>
  <c r="T8" i="3"/>
  <c r="Q14" i="3"/>
  <c r="Q13" i="3"/>
  <c r="Q12" i="3"/>
  <c r="Q11" i="3"/>
  <c r="Q10" i="3"/>
  <c r="Q9" i="3"/>
  <c r="Q8" i="3"/>
  <c r="AO14" i="3"/>
  <c r="AO13" i="3"/>
  <c r="AO12" i="3"/>
  <c r="AO11" i="3"/>
  <c r="AO10" i="3"/>
  <c r="AO9" i="3"/>
  <c r="AO8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9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6" i="3"/>
  <c r="E5" i="3"/>
  <c r="E4" i="3"/>
  <c r="AO3" i="3"/>
  <c r="AN3" i="3"/>
  <c r="AP3" i="3" s="1"/>
  <c r="AK3" i="3"/>
  <c r="M3" i="3"/>
  <c r="H3" i="3"/>
  <c r="N3" i="3" s="1"/>
  <c r="E3" i="3"/>
  <c r="AO15" i="3" l="1"/>
  <c r="Q15" i="3"/>
  <c r="T15" i="3"/>
  <c r="AP15" i="3"/>
  <c r="G15" i="3"/>
  <c r="D15" i="3"/>
  <c r="E6" i="1" l="1"/>
  <c r="AL15" i="3" l="1"/>
  <c r="AI15" i="3"/>
  <c r="AN15" i="3"/>
  <c r="AK15" i="3"/>
  <c r="C7" i="1" s="1"/>
  <c r="C15" i="3"/>
  <c r="C6" i="1" s="1"/>
  <c r="F15" i="3"/>
  <c r="I15" i="3"/>
  <c r="J15" i="3"/>
  <c r="K15" i="3"/>
  <c r="L15" i="3"/>
  <c r="O15" i="3"/>
  <c r="R15" i="3"/>
  <c r="U15" i="3"/>
  <c r="V15" i="3"/>
  <c r="W15" i="3"/>
  <c r="X15" i="3"/>
  <c r="Y15" i="3"/>
  <c r="C11" i="1" s="1"/>
  <c r="Z15" i="3"/>
  <c r="D11" i="1" s="1"/>
  <c r="AA15" i="3"/>
  <c r="C12" i="1" s="1"/>
  <c r="AB15" i="3"/>
  <c r="D12" i="1" s="1"/>
  <c r="AC15" i="3"/>
  <c r="C13" i="1" s="1"/>
  <c r="AD15" i="3"/>
  <c r="D13" i="1" s="1"/>
  <c r="AE15" i="3"/>
  <c r="AF15" i="3"/>
  <c r="AG15" i="3"/>
  <c r="C16" i="1" s="1"/>
  <c r="AH15" i="3"/>
  <c r="D16" i="1" s="1"/>
  <c r="M15" i="3"/>
  <c r="H15" i="3"/>
  <c r="E15" i="3"/>
  <c r="D6" i="1" l="1"/>
  <c r="C8" i="1"/>
  <c r="N15" i="3"/>
  <c r="D7" i="1" l="1"/>
  <c r="F7" i="1"/>
  <c r="F8" i="1"/>
  <c r="D8" i="1"/>
  <c r="F6" i="1"/>
</calcChain>
</file>

<file path=xl/sharedStrings.xml><?xml version="1.0" encoding="utf-8"?>
<sst xmlns="http://schemas.openxmlformats.org/spreadsheetml/2006/main" count="172" uniqueCount="129">
  <si>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</si>
  <si>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</si>
  <si>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</si>
  <si>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</si>
  <si>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</si>
  <si>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</si>
  <si>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</si>
  <si>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</si>
  <si>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</si>
  <si>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</si>
  <si>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</si>
  <si>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</si>
  <si>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</si>
  <si>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</si>
  <si>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</si>
  <si>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</si>
  <si>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</si>
  <si>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вид работ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</si>
  <si>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</si>
  <si>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</si>
  <si>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</si>
  <si>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</si>
  <si>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</si>
  <si>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</si>
  <si>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</si>
  <si>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</si>
  <si>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</si>
  <si>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</si>
  <si>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</si>
  <si>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</si>
  <si>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</si>
  <si>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</si>
  <si>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</si>
  <si>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</si>
  <si>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</si>
  <si>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</si>
  <si>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</si>
  <si>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</si>
  <si>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</si>
  <si>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</si>
  <si>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</si>
  <si>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</si>
  <si>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</si>
  <si>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</si>
  <si>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</si>
  <si>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</si>
  <si>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</si>
  <si>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</si>
  <si>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</si>
  <si>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</si>
  <si>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</si>
  <si>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</si>
  <si>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</si>
  <si>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</si>
  <si>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</si>
  <si>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</si>
  <si>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</si>
  <si>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</si>
  <si>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</si>
  <si>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</si>
  <si>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</si>
  <si>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</si>
  <si>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</si>
  <si>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Инструментальная, 19-3</t>
  </si>
  <si>
    <t>в доме по адресу ул. Инструментальная, 19-3</t>
  </si>
  <si>
    <t>Итого</t>
  </si>
  <si>
    <t>начислено за дымоходы и вент каналы. Жил.</t>
  </si>
  <si>
    <t>получено за дымоходы и вент каналы. Жил.</t>
  </si>
  <si>
    <t>остаток на данный период</t>
  </si>
  <si>
    <t>задолженность по данной статье</t>
  </si>
  <si>
    <t>Генеральный директор ООО У0 "ТаганСервис"____________________________________________Брехов Ю.А.</t>
  </si>
  <si>
    <t>в доме по  адресу ул.Инструментальная, 19-3 за период с 01.06.2015 по 31.07.2015гг.</t>
  </si>
  <si>
    <t>Генеральный директор ООО У0 "ТаганСервис"____________________________________________</t>
  </si>
  <si>
    <t>март</t>
  </si>
  <si>
    <t>Генеральный директор ООО У0 "ТаганСервис"___________________________________________</t>
  </si>
  <si>
    <t>Информация о выполненных работах  по статье " Ремонт жилья"</t>
  </si>
  <si>
    <t>январь</t>
  </si>
  <si>
    <t>ремонт кровли</t>
  </si>
  <si>
    <t>территория</t>
  </si>
  <si>
    <t>смена труб ф110мм</t>
  </si>
  <si>
    <t>апрель</t>
  </si>
  <si>
    <t>ЦО</t>
  </si>
  <si>
    <t>июнь</t>
  </si>
  <si>
    <t>Ремонт жилья в т.ч. субабоненты</t>
  </si>
  <si>
    <t>Информация о собранных и израсходованных денежных средствах по статье " Ремонт Жилья" за период с 01.01.2018 г по 30.06.2018 г по адресу ул. Инструментальная, 19-3</t>
  </si>
  <si>
    <t>переходящее сальдо на 01.01.18 г</t>
  </si>
  <si>
    <t>Остаток денежных средств дома по статье "Ремонт жилья" на 30.06.2018 г</t>
  </si>
  <si>
    <t>дебиторская задолженность жителей по состоянию на 01.07.2018 г составляет</t>
  </si>
  <si>
    <t>за период с 01.01.2018 по 30.06.2018 гг.</t>
  </si>
  <si>
    <t>кв.81 КНС</t>
  </si>
  <si>
    <t>смена труб</t>
  </si>
  <si>
    <t>кв.37, 38, 74</t>
  </si>
  <si>
    <t>кв.3-4 КНС</t>
  </si>
  <si>
    <t>кв. 28 КНС</t>
  </si>
  <si>
    <t>смена труб ф 110 мм</t>
  </si>
  <si>
    <t>переходящее сальдо на 01.07.2018 г</t>
  </si>
  <si>
    <t xml:space="preserve"> Ремонт и Содержание  жилья</t>
  </si>
  <si>
    <t>Ремонт и Содержание жилья: итого</t>
  </si>
  <si>
    <t>Остаток денежных средств дома по статье "Ремонт и Содержание жилья" на 31.12.2018 г</t>
  </si>
  <si>
    <t>дебиторская задолженность жителей по состоянию  на 01.01.2019 г. состовляет:</t>
  </si>
  <si>
    <t>место проведения работ</t>
  </si>
  <si>
    <t>сумма ден. Средств</t>
  </si>
  <si>
    <t>август</t>
  </si>
  <si>
    <t>октябрь</t>
  </si>
  <si>
    <t>заполнение системы</t>
  </si>
  <si>
    <t>ноябрь</t>
  </si>
  <si>
    <t>изготовление и доставка пескопасты</t>
  </si>
  <si>
    <t>Услуги банка по приему денежных средств</t>
  </si>
  <si>
    <t>Информация о собранных и израсходованных денежных средствах по статье " Ремонт и Содержание Жилья" за период с 01.07.2018 г по 31.12.2018 г по адресу ул. Инструментальная, 19-3</t>
  </si>
  <si>
    <t>Информация о собранных и израсходованных денежных средствах по статье "Ремонт и  Содержание Жилья" за период с 01.07.2018 г по 31.12.2018 г по адресу ул. Инструментальная,  19-3</t>
  </si>
  <si>
    <t>кв.78</t>
  </si>
  <si>
    <t>сброс воздуха</t>
  </si>
  <si>
    <t>подъезд</t>
  </si>
  <si>
    <t>монтаж кабеля, смена АВ</t>
  </si>
  <si>
    <t>устройство заземления</t>
  </si>
  <si>
    <t>кв.117 кровля</t>
  </si>
  <si>
    <t>кв.72</t>
  </si>
  <si>
    <t>ремонт фасада</t>
  </si>
  <si>
    <t>кв.2 ГВС</t>
  </si>
  <si>
    <t>смена труб ф25мм</t>
  </si>
  <si>
    <t>кв.29 кровля</t>
  </si>
  <si>
    <t>фасад</t>
  </si>
  <si>
    <t>изготовление в/с труб</t>
  </si>
  <si>
    <t>уст.в/с труб</t>
  </si>
  <si>
    <t>декабрь</t>
  </si>
  <si>
    <t>кв.56 ГВС</t>
  </si>
  <si>
    <t>смена крана ф15мм</t>
  </si>
  <si>
    <t>кв. 86-96-106-116 ХВС</t>
  </si>
  <si>
    <t>смена труб ф 25мм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</si>
</sst>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6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49">
    <xf numFmtId="0" fontId="0" fillId="0" borderId="0" xfId="0"/>
    <xf numFmtId="0" fontId="4" fillId="0" borderId="0" xfId="0" applyFont="1" applyAlignment="1"/>
    <xf numFmtId="0" fontId="0" fillId="0" borderId="1" xfId="0" applyBorder="1"/>
    <xf numFmtId="0" fontId="0" fillId="0" borderId="3" xfId="0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1" xfId="0" applyBorder="1"/>
    <xf numFmtId="0" fontId="0" fillId="0" borderId="20" xfId="0" applyBorder="1"/>
    <xf numFmtId="0" fontId="0" fillId="0" borderId="21" xfId="0" applyBorder="1"/>
    <xf numFmtId="0" fontId="2" fillId="0" borderId="3" xfId="0" applyFont="1" applyBorder="1"/>
    <xf numFmtId="0" fontId="2" fillId="0" borderId="20" xfId="0" applyFont="1" applyBorder="1"/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2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5" fillId="0" borderId="20" xfId="0" applyFont="1" applyBorder="1"/>
    <xf numFmtId="2" fontId="0" fillId="0" borderId="0" xfId="0" applyNumberFormat="1"/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164" fontId="5" fillId="0" borderId="9" xfId="0" applyNumberFormat="1" applyFont="1" applyBorder="1" applyAlignment="1"/>
    <xf numFmtId="2" fontId="0" fillId="2" borderId="3" xfId="0" applyNumberFormat="1" applyFill="1" applyBorder="1"/>
    <xf numFmtId="0" fontId="2" fillId="0" borderId="29" xfId="0" applyFont="1" applyBorder="1" applyAlignment="1">
      <alignment wrapText="1"/>
    </xf>
    <xf numFmtId="0" fontId="0" fillId="0" borderId="30" xfId="0" applyBorder="1"/>
    <xf numFmtId="0" fontId="2" fillId="0" borderId="3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0" fillId="0" borderId="25" xfId="0" applyBorder="1"/>
    <xf numFmtId="0" fontId="2" fillId="0" borderId="34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10" xfId="0" applyBorder="1"/>
    <xf numFmtId="2" fontId="0" fillId="0" borderId="31" xfId="0" applyNumberFormat="1" applyBorder="1"/>
    <xf numFmtId="2" fontId="0" fillId="0" borderId="33" xfId="0" applyNumberFormat="1" applyBorder="1"/>
    <xf numFmtId="2" fontId="0" fillId="0" borderId="25" xfId="0" applyNumberFormat="1" applyBorder="1"/>
    <xf numFmtId="0" fontId="0" fillId="0" borderId="14" xfId="0" applyBorder="1" applyAlignment="1">
      <alignment wrapText="1"/>
    </xf>
    <xf numFmtId="0" fontId="9" fillId="0" borderId="0" xfId="0" applyFont="1"/>
    <xf numFmtId="2" fontId="9" fillId="0" borderId="0" xfId="0" applyNumberFormat="1" applyFont="1"/>
    <xf numFmtId="0" fontId="2" fillId="0" borderId="0" xfId="0" applyFont="1" applyFill="1" applyBorder="1" applyAlignment="1"/>
    <xf numFmtId="0" fontId="5" fillId="0" borderId="0" xfId="0" applyFont="1" applyAlignment="1"/>
    <xf numFmtId="0" fontId="10" fillId="0" borderId="0" xfId="0" applyFont="1"/>
    <xf numFmtId="4" fontId="0" fillId="0" borderId="3" xfId="0" applyNumberFormat="1" applyBorder="1"/>
    <xf numFmtId="4" fontId="5" fillId="0" borderId="11" xfId="0" applyNumberFormat="1" applyFont="1" applyBorder="1"/>
    <xf numFmtId="4" fontId="6" fillId="0" borderId="1" xfId="0" applyNumberFormat="1" applyFont="1" applyBorder="1" applyAlignment="1">
      <alignment wrapText="1"/>
    </xf>
    <xf numFmtId="4" fontId="10" fillId="0" borderId="0" xfId="0" applyNumberFormat="1" applyFont="1"/>
    <xf numFmtId="4" fontId="9" fillId="0" borderId="0" xfId="0" applyNumberFormat="1" applyFont="1" applyBorder="1"/>
    <xf numFmtId="4" fontId="0" fillId="0" borderId="27" xfId="0" applyNumberFormat="1" applyBorder="1" applyAlignment="1">
      <alignment vertical="center"/>
    </xf>
    <xf numFmtId="4" fontId="5" fillId="0" borderId="13" xfId="0" applyNumberFormat="1" applyFont="1" applyBorder="1" applyAlignment="1"/>
    <xf numFmtId="4" fontId="0" fillId="0" borderId="1" xfId="0" applyNumberFormat="1" applyBorder="1"/>
    <xf numFmtId="0" fontId="2" fillId="0" borderId="32" xfId="0" applyFont="1" applyBorder="1"/>
    <xf numFmtId="0" fontId="6" fillId="0" borderId="1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5" fillId="0" borderId="0" xfId="0" applyFont="1" applyBorder="1"/>
    <xf numFmtId="4" fontId="5" fillId="0" borderId="0" xfId="0" applyNumberFormat="1" applyFont="1" applyBorder="1"/>
    <xf numFmtId="4" fontId="5" fillId="0" borderId="0" xfId="0" applyNumberFormat="1" applyFont="1" applyBorder="1" applyAlignment="1">
      <alignment horizont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0" xfId="0" applyFont="1"/>
    <xf numFmtId="0" fontId="1" fillId="0" borderId="40" xfId="0" applyFont="1" applyBorder="1" applyAlignment="1">
      <alignment horizontal="left" vertical="center" wrapText="1"/>
    </xf>
    <xf numFmtId="4" fontId="1" fillId="0" borderId="4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5" fillId="0" borderId="42" xfId="0" applyFont="1" applyBorder="1"/>
    <xf numFmtId="4" fontId="5" fillId="0" borderId="43" xfId="0" applyNumberFormat="1" applyFont="1" applyBorder="1"/>
    <xf numFmtId="4" fontId="5" fillId="0" borderId="44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4" fontId="10" fillId="0" borderId="0" xfId="0" applyNumberFormat="1" applyFont="1" applyAlignment="1">
      <alignment wrapText="1"/>
    </xf>
    <xf numFmtId="4" fontId="0" fillId="0" borderId="0" xfId="0" applyNumberForma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0" fontId="2" fillId="0" borderId="0" xfId="0" applyFont="1" applyFill="1" applyBorder="1" applyAlignment="1">
      <alignment wrapText="1"/>
    </xf>
    <xf numFmtId="4" fontId="11" fillId="0" borderId="0" xfId="1" applyNumberForma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4" fontId="0" fillId="0" borderId="4" xfId="0" applyNumberFormat="1" applyFill="1" applyBorder="1"/>
    <xf numFmtId="0" fontId="0" fillId="0" borderId="0" xfId="0" applyFill="1"/>
    <xf numFmtId="0" fontId="5" fillId="0" borderId="0" xfId="0" applyFont="1" applyBorder="1" applyAlignment="1">
      <alignment horizontal="left"/>
    </xf>
    <xf numFmtId="4" fontId="2" fillId="0" borderId="0" xfId="0" applyNumberFormat="1" applyFont="1" applyBorder="1"/>
    <xf numFmtId="0" fontId="0" fillId="0" borderId="0" xfId="0"/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/>
    <xf numFmtId="0" fontId="13" fillId="0" borderId="1" xfId="0" applyFont="1" applyBorder="1" applyAlignment="1">
      <alignment wrapText="1"/>
    </xf>
    <xf numFmtId="0" fontId="0" fillId="0" borderId="0" xfId="0"/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2" fontId="0" fillId="0" borderId="3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/>
    </xf>
    <xf numFmtId="0" fontId="0" fillId="0" borderId="32" xfId="0" applyNumberFormat="1" applyBorder="1" applyAlignment="1">
      <alignment horizontal="center" vertical="center"/>
    </xf>
    <xf numFmtId="4" fontId="2" fillId="0" borderId="21" xfId="0" applyNumberFormat="1" applyFont="1" applyBorder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" fontId="5" fillId="0" borderId="1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0" fillId="0" borderId="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6" xfId="0" applyNumberFormat="1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" fillId="0" borderId="4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wrapText="1"/>
    </xf>
    <xf numFmtId="0" fontId="12" fillId="0" borderId="49" xfId="0" applyFont="1" applyBorder="1" applyAlignment="1">
      <alignment horizontal="center" wrapText="1"/>
    </xf>
    <xf numFmtId="0" fontId="12" fillId="0" borderId="45" xfId="0" applyFont="1" applyBorder="1" applyAlignment="1">
      <alignment horizontal="center" wrapText="1"/>
    </xf>
    <xf numFmtId="0" fontId="12" fillId="0" borderId="50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43" xfId="0" applyFont="1" applyBorder="1" applyAlignment="1">
      <alignment horizontal="center" wrapText="1"/>
    </xf>
    <xf numFmtId="0" fontId="12" fillId="0" borderId="47" xfId="0" applyFont="1" applyBorder="1" applyAlignment="1">
      <alignment horizontal="center" wrapText="1"/>
    </xf>
    <xf numFmtId="0" fontId="12" fillId="0" borderId="48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opLeftCell="W1" workbookViewId="0">
      <selection activeCell="AI13" sqref="AI13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425781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2" ht="13.5" thickBot="1" x14ac:dyDescent="0.25"/>
    <row r="2" spans="1:42" ht="55.5" customHeight="1" thickBot="1" x14ac:dyDescent="0.25">
      <c r="A2" s="11" t="s">
        <v>19</v>
      </c>
      <c r="B2" s="12" t="s">
        <v>20</v>
      </c>
      <c r="C2" s="12" t="s">
        <v>21</v>
      </c>
      <c r="D2" s="12" t="s">
        <v>23</v>
      </c>
      <c r="E2" s="15" t="s">
        <v>30</v>
      </c>
      <c r="F2" s="12" t="s">
        <v>22</v>
      </c>
      <c r="G2" s="12" t="s">
        <v>24</v>
      </c>
      <c r="H2" s="15" t="s">
        <v>31</v>
      </c>
      <c r="I2" s="12" t="s">
        <v>25</v>
      </c>
      <c r="J2" s="12" t="s">
        <v>26</v>
      </c>
      <c r="K2" s="12" t="s">
        <v>48</v>
      </c>
      <c r="L2" s="12" t="s">
        <v>27</v>
      </c>
      <c r="M2" s="15" t="s">
        <v>28</v>
      </c>
      <c r="N2" s="15" t="s">
        <v>29</v>
      </c>
      <c r="O2" s="13" t="s">
        <v>32</v>
      </c>
      <c r="P2" s="13" t="s">
        <v>66</v>
      </c>
      <c r="Q2" s="13" t="s">
        <v>65</v>
      </c>
      <c r="R2" s="13" t="s">
        <v>33</v>
      </c>
      <c r="S2" s="13" t="s">
        <v>67</v>
      </c>
      <c r="T2" s="13" t="s">
        <v>65</v>
      </c>
      <c r="U2" s="13" t="s">
        <v>34</v>
      </c>
      <c r="V2" s="13" t="s">
        <v>35</v>
      </c>
      <c r="W2" s="13" t="s">
        <v>36</v>
      </c>
      <c r="X2" s="13" t="s">
        <v>37</v>
      </c>
      <c r="Y2" s="13" t="s">
        <v>38</v>
      </c>
      <c r="Z2" s="13" t="s">
        <v>39</v>
      </c>
      <c r="AA2" s="13" t="s">
        <v>40</v>
      </c>
      <c r="AB2" s="13" t="s">
        <v>41</v>
      </c>
      <c r="AC2" s="13" t="s">
        <v>42</v>
      </c>
      <c r="AD2" s="13" t="s">
        <v>43</v>
      </c>
      <c r="AE2" s="13" t="s">
        <v>44</v>
      </c>
      <c r="AF2" s="13" t="s">
        <v>45</v>
      </c>
      <c r="AG2" s="13" t="s">
        <v>46</v>
      </c>
      <c r="AH2" s="14" t="s">
        <v>47</v>
      </c>
      <c r="AI2" s="12" t="s">
        <v>50</v>
      </c>
      <c r="AJ2" s="12" t="s">
        <v>23</v>
      </c>
      <c r="AK2" s="15" t="s">
        <v>30</v>
      </c>
      <c r="AL2" s="12" t="s">
        <v>51</v>
      </c>
      <c r="AM2" s="12" t="s">
        <v>24</v>
      </c>
      <c r="AN2" s="15" t="s">
        <v>31</v>
      </c>
      <c r="AO2" s="15" t="s">
        <v>62</v>
      </c>
      <c r="AP2" s="15" t="s">
        <v>29</v>
      </c>
    </row>
    <row r="3" spans="1:42" x14ac:dyDescent="0.2">
      <c r="A3" s="10" t="s">
        <v>63</v>
      </c>
      <c r="B3" s="3">
        <v>3604.57</v>
      </c>
      <c r="C3" s="3">
        <v>0</v>
      </c>
      <c r="D3" s="3">
        <v>0</v>
      </c>
      <c r="E3" s="16">
        <f>C3+D3</f>
        <v>0</v>
      </c>
      <c r="F3" s="3">
        <v>0</v>
      </c>
      <c r="G3" s="3">
        <v>0</v>
      </c>
      <c r="H3" s="16">
        <f>F3+G3</f>
        <v>0</v>
      </c>
      <c r="I3" s="3">
        <v>0</v>
      </c>
      <c r="J3" s="3">
        <v>0</v>
      </c>
      <c r="K3" s="3">
        <v>0</v>
      </c>
      <c r="L3" s="3">
        <v>0</v>
      </c>
      <c r="M3" s="16">
        <f>(I3+J3+L3)*1.5%</f>
        <v>0</v>
      </c>
      <c r="N3" s="18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16">
        <f>AI3+AJ3</f>
        <v>0</v>
      </c>
      <c r="AL3" s="3">
        <v>0</v>
      </c>
      <c r="AM3" s="3">
        <v>0</v>
      </c>
      <c r="AN3" s="16">
        <f>AL3+AM3</f>
        <v>0</v>
      </c>
      <c r="AO3" s="28">
        <f>AF3*1.5%</f>
        <v>0</v>
      </c>
      <c r="AP3" s="18">
        <f>AN3*1.5%</f>
        <v>0</v>
      </c>
    </row>
    <row r="4" spans="1:42" x14ac:dyDescent="0.2">
      <c r="A4" s="10" t="s">
        <v>63</v>
      </c>
      <c r="B4" s="3">
        <v>3604.57</v>
      </c>
      <c r="C4" s="3">
        <v>0</v>
      </c>
      <c r="D4" s="3">
        <v>0</v>
      </c>
      <c r="E4" s="16">
        <f t="shared" ref="E4:E14" si="0">C4+D4</f>
        <v>0</v>
      </c>
      <c r="F4" s="3">
        <v>0</v>
      </c>
      <c r="G4" s="3">
        <v>0</v>
      </c>
      <c r="H4" s="16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6">
        <f t="shared" ref="M4:M14" si="2">(I4+J4+L4)*1.5%</f>
        <v>0</v>
      </c>
      <c r="N4" s="18">
        <f t="shared" ref="N4:N14" si="3">H4*1.5%</f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16">
        <f t="shared" ref="AK4:AK14" si="4">AI4+AJ4</f>
        <v>0</v>
      </c>
      <c r="AL4" s="3">
        <v>0</v>
      </c>
      <c r="AM4" s="3">
        <v>0</v>
      </c>
      <c r="AN4" s="16">
        <f t="shared" ref="AN4:AN14" si="5">AL4+AM4</f>
        <v>0</v>
      </c>
      <c r="AO4" s="28">
        <f t="shared" ref="AO4:AO14" si="6">AF4*1.5%</f>
        <v>0</v>
      </c>
      <c r="AP4" s="18">
        <f t="shared" ref="AP4:AP14" si="7">AN4*1.5%</f>
        <v>0</v>
      </c>
    </row>
    <row r="5" spans="1:42" x14ac:dyDescent="0.2">
      <c r="A5" s="10" t="s">
        <v>63</v>
      </c>
      <c r="B5" s="3">
        <v>3604.57</v>
      </c>
      <c r="C5" s="3">
        <v>0</v>
      </c>
      <c r="D5" s="3">
        <v>0</v>
      </c>
      <c r="E5" s="16">
        <f t="shared" si="0"/>
        <v>0</v>
      </c>
      <c r="F5" s="3">
        <v>0</v>
      </c>
      <c r="G5" s="3">
        <v>0</v>
      </c>
      <c r="H5" s="16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6">
        <f t="shared" si="2"/>
        <v>0</v>
      </c>
      <c r="N5" s="18">
        <f t="shared" si="3"/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16">
        <f t="shared" si="4"/>
        <v>0</v>
      </c>
      <c r="AL5" s="3">
        <v>0</v>
      </c>
      <c r="AM5" s="3">
        <v>0</v>
      </c>
      <c r="AN5" s="16">
        <f t="shared" si="5"/>
        <v>0</v>
      </c>
      <c r="AO5" s="28">
        <f t="shared" si="6"/>
        <v>0</v>
      </c>
      <c r="AP5" s="18">
        <f t="shared" si="7"/>
        <v>0</v>
      </c>
    </row>
    <row r="6" spans="1:42" x14ac:dyDescent="0.2">
      <c r="A6" s="10" t="s">
        <v>63</v>
      </c>
      <c r="B6" s="3">
        <v>3604.57</v>
      </c>
      <c r="C6" s="3">
        <v>0</v>
      </c>
      <c r="D6" s="3">
        <v>0</v>
      </c>
      <c r="E6" s="16">
        <f t="shared" si="0"/>
        <v>0</v>
      </c>
      <c r="F6" s="3">
        <v>0</v>
      </c>
      <c r="G6" s="3">
        <v>0</v>
      </c>
      <c r="H6" s="16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6">
        <f t="shared" si="2"/>
        <v>0</v>
      </c>
      <c r="N6" s="18">
        <f t="shared" si="3"/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16">
        <f t="shared" si="4"/>
        <v>0</v>
      </c>
      <c r="AL6" s="3">
        <v>0</v>
      </c>
      <c r="AM6" s="3">
        <v>0</v>
      </c>
      <c r="AN6" s="16">
        <f t="shared" si="5"/>
        <v>0</v>
      </c>
      <c r="AO6" s="28">
        <f t="shared" si="6"/>
        <v>0</v>
      </c>
      <c r="AP6" s="18">
        <f t="shared" si="7"/>
        <v>0</v>
      </c>
    </row>
    <row r="7" spans="1:42" x14ac:dyDescent="0.2">
      <c r="A7" s="10" t="s">
        <v>63</v>
      </c>
      <c r="B7" s="3">
        <v>3604.57</v>
      </c>
      <c r="C7" s="3">
        <v>0</v>
      </c>
      <c r="D7" s="3">
        <v>0</v>
      </c>
      <c r="E7" s="16">
        <f t="shared" si="0"/>
        <v>0</v>
      </c>
      <c r="F7" s="3">
        <v>0</v>
      </c>
      <c r="G7" s="3">
        <v>0</v>
      </c>
      <c r="H7" s="16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6">
        <f t="shared" si="2"/>
        <v>0</v>
      </c>
      <c r="N7" s="18">
        <f t="shared" si="3"/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16">
        <f t="shared" si="4"/>
        <v>0</v>
      </c>
      <c r="AL7" s="3">
        <v>0</v>
      </c>
      <c r="AM7" s="3">
        <v>0</v>
      </c>
      <c r="AN7" s="16">
        <f t="shared" si="5"/>
        <v>0</v>
      </c>
      <c r="AO7" s="28">
        <f t="shared" si="6"/>
        <v>0</v>
      </c>
      <c r="AP7" s="18">
        <f t="shared" si="7"/>
        <v>0</v>
      </c>
    </row>
    <row r="8" spans="1:42" x14ac:dyDescent="0.2">
      <c r="A8" s="10" t="s">
        <v>63</v>
      </c>
      <c r="B8" s="3">
        <v>3604.57</v>
      </c>
      <c r="C8" s="2">
        <v>10493.02</v>
      </c>
      <c r="D8" s="2">
        <v>1474.83</v>
      </c>
      <c r="E8" s="16">
        <f t="shared" si="0"/>
        <v>11967.85</v>
      </c>
      <c r="F8" s="2">
        <v>0</v>
      </c>
      <c r="G8" s="2">
        <v>0</v>
      </c>
      <c r="H8" s="16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6">
        <f t="shared" si="2"/>
        <v>0</v>
      </c>
      <c r="N8" s="18">
        <f t="shared" si="3"/>
        <v>0</v>
      </c>
      <c r="O8" s="2">
        <v>1385.82</v>
      </c>
      <c r="P8" s="2">
        <v>226.46</v>
      </c>
      <c r="Q8" s="3">
        <f t="shared" ref="Q8:Q14" si="8">O8+P8</f>
        <v>1612.28</v>
      </c>
      <c r="R8" s="2">
        <v>0</v>
      </c>
      <c r="S8" s="2">
        <v>0</v>
      </c>
      <c r="T8" s="3">
        <f t="shared" ref="T8:T14" si="9">R8+S8</f>
        <v>0</v>
      </c>
      <c r="U8" s="2">
        <v>0</v>
      </c>
      <c r="V8" s="2">
        <v>0</v>
      </c>
      <c r="W8" s="2">
        <v>0</v>
      </c>
      <c r="X8" s="2">
        <v>0</v>
      </c>
      <c r="Y8" s="2">
        <v>4702.16</v>
      </c>
      <c r="Z8" s="2">
        <v>0</v>
      </c>
      <c r="AA8" s="2">
        <v>2301.58</v>
      </c>
      <c r="AB8" s="2">
        <v>0</v>
      </c>
      <c r="AC8" s="2">
        <v>4454.57</v>
      </c>
      <c r="AD8" s="2">
        <v>0</v>
      </c>
      <c r="AE8" s="2">
        <v>0</v>
      </c>
      <c r="AF8" s="2">
        <v>0</v>
      </c>
      <c r="AG8" s="2">
        <v>5295.98</v>
      </c>
      <c r="AH8" s="2">
        <v>0</v>
      </c>
      <c r="AI8" s="2">
        <v>11903.67</v>
      </c>
      <c r="AJ8" s="2">
        <v>1673.09</v>
      </c>
      <c r="AK8" s="16">
        <f t="shared" si="4"/>
        <v>13576.76</v>
      </c>
      <c r="AL8" s="2">
        <v>0</v>
      </c>
      <c r="AM8" s="2">
        <v>0</v>
      </c>
      <c r="AN8" s="16">
        <f t="shared" si="5"/>
        <v>0</v>
      </c>
      <c r="AO8" s="28">
        <f t="shared" si="6"/>
        <v>0</v>
      </c>
      <c r="AP8" s="18">
        <f t="shared" si="7"/>
        <v>0</v>
      </c>
    </row>
    <row r="9" spans="1:42" x14ac:dyDescent="0.2">
      <c r="A9" s="10" t="s">
        <v>63</v>
      </c>
      <c r="B9" s="3">
        <v>3604.57</v>
      </c>
      <c r="C9" s="2">
        <v>0</v>
      </c>
      <c r="D9" s="2">
        <v>0</v>
      </c>
      <c r="E9" s="16">
        <f t="shared" si="0"/>
        <v>0</v>
      </c>
      <c r="F9" s="2">
        <v>8854.0499999999993</v>
      </c>
      <c r="G9" s="2"/>
      <c r="H9" s="16">
        <f t="shared" si="1"/>
        <v>8854.0499999999993</v>
      </c>
      <c r="I9" s="2">
        <v>0</v>
      </c>
      <c r="J9" s="2">
        <v>0</v>
      </c>
      <c r="K9" s="2">
        <v>0</v>
      </c>
      <c r="L9" s="2">
        <v>0</v>
      </c>
      <c r="M9" s="16">
        <f t="shared" si="2"/>
        <v>0</v>
      </c>
      <c r="N9" s="18">
        <f t="shared" si="3"/>
        <v>132.81074999999998</v>
      </c>
      <c r="O9" s="2">
        <v>1484.44</v>
      </c>
      <c r="P9" s="2">
        <v>0</v>
      </c>
      <c r="Q9" s="3">
        <f t="shared" si="8"/>
        <v>1484.44</v>
      </c>
      <c r="R9" s="2">
        <v>1350.21</v>
      </c>
      <c r="S9" s="2">
        <v>0</v>
      </c>
      <c r="T9" s="3">
        <f t="shared" si="9"/>
        <v>1350.21</v>
      </c>
      <c r="U9" s="2">
        <v>0</v>
      </c>
      <c r="V9" s="2">
        <v>0</v>
      </c>
      <c r="W9" s="2">
        <v>0</v>
      </c>
      <c r="X9" s="2">
        <v>0</v>
      </c>
      <c r="Y9" s="2">
        <v>4948.1400000000003</v>
      </c>
      <c r="Z9" s="2">
        <v>4570.25</v>
      </c>
      <c r="AA9" s="2">
        <v>2424.6</v>
      </c>
      <c r="AB9" s="2">
        <v>2237.31</v>
      </c>
      <c r="AC9" s="2">
        <v>4651.21</v>
      </c>
      <c r="AD9" s="2">
        <v>4386.5200000000004</v>
      </c>
      <c r="AE9" s="2">
        <v>0</v>
      </c>
      <c r="AF9" s="2">
        <v>0</v>
      </c>
      <c r="AG9" s="2">
        <v>5616.14</v>
      </c>
      <c r="AH9" s="2">
        <v>5152.68</v>
      </c>
      <c r="AI9" s="2">
        <v>23330.52</v>
      </c>
      <c r="AJ9" s="2">
        <v>0</v>
      </c>
      <c r="AK9" s="16">
        <f t="shared" si="4"/>
        <v>23330.52</v>
      </c>
      <c r="AL9" s="2">
        <v>12959.05</v>
      </c>
      <c r="AM9" s="2">
        <v>0</v>
      </c>
      <c r="AN9" s="16">
        <f t="shared" si="5"/>
        <v>12959.05</v>
      </c>
      <c r="AO9" s="28">
        <f t="shared" si="6"/>
        <v>0</v>
      </c>
      <c r="AP9" s="18">
        <f t="shared" si="7"/>
        <v>194.38574999999997</v>
      </c>
    </row>
    <row r="10" spans="1:42" x14ac:dyDescent="0.2">
      <c r="A10" s="10" t="s">
        <v>63</v>
      </c>
      <c r="B10" s="3">
        <v>3604.57</v>
      </c>
      <c r="C10" s="2">
        <v>0</v>
      </c>
      <c r="D10" s="2">
        <v>0</v>
      </c>
      <c r="E10" s="16">
        <f t="shared" si="0"/>
        <v>0</v>
      </c>
      <c r="F10" s="2">
        <v>931.59</v>
      </c>
      <c r="G10" s="2">
        <v>0</v>
      </c>
      <c r="H10" s="16">
        <f t="shared" si="1"/>
        <v>931.59</v>
      </c>
      <c r="I10" s="2">
        <v>0</v>
      </c>
      <c r="J10" s="2">
        <v>0</v>
      </c>
      <c r="K10" s="2">
        <v>0</v>
      </c>
      <c r="L10" s="2">
        <v>0</v>
      </c>
      <c r="M10" s="16">
        <f t="shared" si="2"/>
        <v>0</v>
      </c>
      <c r="N10" s="18">
        <f t="shared" si="3"/>
        <v>13.973850000000001</v>
      </c>
      <c r="O10" s="2">
        <v>1484.44</v>
      </c>
      <c r="P10" s="2"/>
      <c r="Q10" s="3">
        <f t="shared" si="8"/>
        <v>1484.44</v>
      </c>
      <c r="R10" s="2">
        <v>1329.47</v>
      </c>
      <c r="S10" s="2"/>
      <c r="T10" s="3">
        <f t="shared" si="9"/>
        <v>1329.47</v>
      </c>
      <c r="U10" s="2">
        <v>0</v>
      </c>
      <c r="V10" s="2">
        <v>0</v>
      </c>
      <c r="W10" s="2">
        <v>0</v>
      </c>
      <c r="X10" s="2">
        <v>0</v>
      </c>
      <c r="Y10" s="2">
        <v>4948.1400000000003</v>
      </c>
      <c r="Z10" s="2">
        <v>4437.17</v>
      </c>
      <c r="AA10" s="2">
        <v>2424.6</v>
      </c>
      <c r="AB10" s="2">
        <v>2174.0500000000002</v>
      </c>
      <c r="AC10" s="2">
        <v>4651.21</v>
      </c>
      <c r="AD10" s="2">
        <v>4316.4399999999996</v>
      </c>
      <c r="AE10" s="2">
        <v>0</v>
      </c>
      <c r="AF10" s="2">
        <v>0</v>
      </c>
      <c r="AG10" s="2">
        <v>5616.14</v>
      </c>
      <c r="AH10" s="2">
        <v>5033.3599999999997</v>
      </c>
      <c r="AI10" s="2">
        <v>23330.52</v>
      </c>
      <c r="AJ10" s="2">
        <v>0</v>
      </c>
      <c r="AK10" s="16">
        <f t="shared" si="4"/>
        <v>23330.52</v>
      </c>
      <c r="AL10" s="2">
        <v>20164.45</v>
      </c>
      <c r="AM10" s="2">
        <v>0</v>
      </c>
      <c r="AN10" s="16">
        <f t="shared" si="5"/>
        <v>20164.45</v>
      </c>
      <c r="AO10" s="28">
        <f t="shared" si="6"/>
        <v>0</v>
      </c>
      <c r="AP10" s="18">
        <f t="shared" si="7"/>
        <v>302.46674999999999</v>
      </c>
    </row>
    <row r="11" spans="1:42" x14ac:dyDescent="0.2">
      <c r="A11" s="10" t="s">
        <v>63</v>
      </c>
      <c r="B11" s="3">
        <v>3604.57</v>
      </c>
      <c r="C11" s="2"/>
      <c r="D11" s="2"/>
      <c r="E11" s="16">
        <f t="shared" si="0"/>
        <v>0</v>
      </c>
      <c r="F11" s="2"/>
      <c r="G11" s="2"/>
      <c r="H11" s="16">
        <f t="shared" si="1"/>
        <v>0</v>
      </c>
      <c r="I11" s="2"/>
      <c r="J11" s="2"/>
      <c r="K11" s="2"/>
      <c r="L11" s="2"/>
      <c r="M11" s="16">
        <f t="shared" si="2"/>
        <v>0</v>
      </c>
      <c r="N11" s="18">
        <f t="shared" si="3"/>
        <v>0</v>
      </c>
      <c r="O11" s="2"/>
      <c r="P11" s="2"/>
      <c r="Q11" s="3">
        <f t="shared" si="8"/>
        <v>0</v>
      </c>
      <c r="R11" s="2"/>
      <c r="S11" s="2"/>
      <c r="T11" s="3">
        <f t="shared" si="9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6">
        <f t="shared" si="4"/>
        <v>0</v>
      </c>
      <c r="AL11" s="2"/>
      <c r="AM11" s="2"/>
      <c r="AN11" s="16">
        <f t="shared" si="5"/>
        <v>0</v>
      </c>
      <c r="AO11" s="28">
        <f t="shared" si="6"/>
        <v>0</v>
      </c>
      <c r="AP11" s="18">
        <f t="shared" si="7"/>
        <v>0</v>
      </c>
    </row>
    <row r="12" spans="1:42" x14ac:dyDescent="0.2">
      <c r="A12" s="10" t="s">
        <v>63</v>
      </c>
      <c r="B12" s="3">
        <v>3604.57</v>
      </c>
      <c r="C12" s="2"/>
      <c r="D12" s="2"/>
      <c r="E12" s="16">
        <f t="shared" si="0"/>
        <v>0</v>
      </c>
      <c r="F12" s="2"/>
      <c r="G12" s="2"/>
      <c r="H12" s="16">
        <f t="shared" si="1"/>
        <v>0</v>
      </c>
      <c r="I12" s="2"/>
      <c r="J12" s="2"/>
      <c r="K12" s="2"/>
      <c r="L12" s="2"/>
      <c r="M12" s="16">
        <f t="shared" si="2"/>
        <v>0</v>
      </c>
      <c r="N12" s="18">
        <f t="shared" si="3"/>
        <v>0</v>
      </c>
      <c r="O12" s="2"/>
      <c r="P12" s="2"/>
      <c r="Q12" s="3">
        <f t="shared" si="8"/>
        <v>0</v>
      </c>
      <c r="R12" s="2"/>
      <c r="S12" s="2"/>
      <c r="T12" s="3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6">
        <f t="shared" si="4"/>
        <v>0</v>
      </c>
      <c r="AL12" s="2"/>
      <c r="AM12" s="2"/>
      <c r="AN12" s="16">
        <f t="shared" si="5"/>
        <v>0</v>
      </c>
      <c r="AO12" s="28">
        <f t="shared" si="6"/>
        <v>0</v>
      </c>
      <c r="AP12" s="18">
        <f t="shared" si="7"/>
        <v>0</v>
      </c>
    </row>
    <row r="13" spans="1:42" x14ac:dyDescent="0.2">
      <c r="A13" s="10" t="s">
        <v>63</v>
      </c>
      <c r="B13" s="3">
        <v>3604.57</v>
      </c>
      <c r="C13" s="2"/>
      <c r="D13" s="2"/>
      <c r="E13" s="16">
        <f t="shared" si="0"/>
        <v>0</v>
      </c>
      <c r="F13" s="2"/>
      <c r="G13" s="2"/>
      <c r="H13" s="16">
        <f t="shared" si="1"/>
        <v>0</v>
      </c>
      <c r="I13" s="2"/>
      <c r="J13" s="2"/>
      <c r="K13" s="2"/>
      <c r="L13" s="2"/>
      <c r="M13" s="16">
        <f t="shared" si="2"/>
        <v>0</v>
      </c>
      <c r="N13" s="18">
        <f t="shared" si="3"/>
        <v>0</v>
      </c>
      <c r="O13" s="2"/>
      <c r="P13" s="2"/>
      <c r="Q13" s="3">
        <f t="shared" si="8"/>
        <v>0</v>
      </c>
      <c r="R13" s="2"/>
      <c r="S13" s="2"/>
      <c r="T13" s="3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6">
        <f t="shared" si="4"/>
        <v>0</v>
      </c>
      <c r="AL13" s="2"/>
      <c r="AM13" s="2"/>
      <c r="AN13" s="16">
        <f t="shared" si="5"/>
        <v>0</v>
      </c>
      <c r="AO13" s="28">
        <f t="shared" si="6"/>
        <v>0</v>
      </c>
      <c r="AP13" s="18">
        <f t="shared" si="7"/>
        <v>0</v>
      </c>
    </row>
    <row r="14" spans="1:42" ht="13.5" thickBot="1" x14ac:dyDescent="0.25">
      <c r="A14" s="10" t="s">
        <v>63</v>
      </c>
      <c r="B14" s="3">
        <v>3604.57</v>
      </c>
      <c r="C14" s="6"/>
      <c r="D14" s="6"/>
      <c r="E14" s="16">
        <f t="shared" si="0"/>
        <v>0</v>
      </c>
      <c r="F14" s="6"/>
      <c r="G14" s="6"/>
      <c r="H14" s="16">
        <f t="shared" si="1"/>
        <v>0</v>
      </c>
      <c r="I14" s="6"/>
      <c r="J14" s="6"/>
      <c r="K14" s="6"/>
      <c r="L14" s="6"/>
      <c r="M14" s="16">
        <f t="shared" si="2"/>
        <v>0</v>
      </c>
      <c r="N14" s="18">
        <f t="shared" si="3"/>
        <v>0</v>
      </c>
      <c r="O14" s="6"/>
      <c r="P14" s="6"/>
      <c r="Q14" s="3">
        <f t="shared" si="8"/>
        <v>0</v>
      </c>
      <c r="R14" s="6"/>
      <c r="S14" s="6"/>
      <c r="T14" s="3">
        <f t="shared" si="9"/>
        <v>0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6">
        <f t="shared" si="4"/>
        <v>0</v>
      </c>
      <c r="AL14" s="6"/>
      <c r="AM14" s="6"/>
      <c r="AN14" s="16">
        <f t="shared" si="5"/>
        <v>0</v>
      </c>
      <c r="AO14" s="28">
        <f t="shared" si="6"/>
        <v>0</v>
      </c>
      <c r="AP14" s="18">
        <f t="shared" si="7"/>
        <v>0</v>
      </c>
    </row>
    <row r="15" spans="1:42" ht="13.5" thickBot="1" x14ac:dyDescent="0.25">
      <c r="A15" s="8" t="s">
        <v>18</v>
      </c>
      <c r="B15" s="7">
        <v>0</v>
      </c>
      <c r="C15" s="7">
        <f t="shared" ref="C15:G15" si="10">SUM(C3:C14)</f>
        <v>10493.02</v>
      </c>
      <c r="D15" s="7">
        <f t="shared" si="10"/>
        <v>1474.83</v>
      </c>
      <c r="E15" s="17">
        <f t="shared" si="10"/>
        <v>11967.85</v>
      </c>
      <c r="F15" s="7">
        <f t="shared" si="10"/>
        <v>9785.64</v>
      </c>
      <c r="G15" s="7">
        <f t="shared" si="10"/>
        <v>0</v>
      </c>
      <c r="H15" s="17">
        <f t="shared" ref="H15:AI15" si="11">SUM(H3:H14)</f>
        <v>9785.64</v>
      </c>
      <c r="I15" s="7">
        <f t="shared" si="11"/>
        <v>0</v>
      </c>
      <c r="J15" s="7">
        <f t="shared" si="11"/>
        <v>0</v>
      </c>
      <c r="K15" s="7">
        <f t="shared" si="11"/>
        <v>0</v>
      </c>
      <c r="L15" s="7">
        <f t="shared" si="11"/>
        <v>0</v>
      </c>
      <c r="M15" s="17">
        <f t="shared" si="11"/>
        <v>0</v>
      </c>
      <c r="N15" s="19">
        <f t="shared" si="11"/>
        <v>146.78459999999998</v>
      </c>
      <c r="O15" s="8">
        <f t="shared" si="11"/>
        <v>4354.7000000000007</v>
      </c>
      <c r="P15" s="37"/>
      <c r="Q15" s="37">
        <f>SUM(Q3:Q14)</f>
        <v>4581.16</v>
      </c>
      <c r="R15" s="7">
        <f t="shared" si="11"/>
        <v>2679.6800000000003</v>
      </c>
      <c r="S15" s="7"/>
      <c r="T15" s="7">
        <f>SUM(T3:T14)</f>
        <v>2679.6800000000003</v>
      </c>
      <c r="U15" s="7">
        <f t="shared" si="11"/>
        <v>0</v>
      </c>
      <c r="V15" s="7">
        <f t="shared" si="11"/>
        <v>0</v>
      </c>
      <c r="W15" s="7">
        <f t="shared" si="11"/>
        <v>0</v>
      </c>
      <c r="X15" s="7">
        <f t="shared" si="11"/>
        <v>0</v>
      </c>
      <c r="Y15" s="7">
        <f t="shared" si="11"/>
        <v>14598.439999999999</v>
      </c>
      <c r="Z15" s="7">
        <f t="shared" si="11"/>
        <v>9007.42</v>
      </c>
      <c r="AA15" s="7">
        <f t="shared" si="11"/>
        <v>7150.7800000000007</v>
      </c>
      <c r="AB15" s="7">
        <f t="shared" si="11"/>
        <v>4411.3600000000006</v>
      </c>
      <c r="AC15" s="7">
        <f t="shared" si="11"/>
        <v>13756.989999999998</v>
      </c>
      <c r="AD15" s="7">
        <f t="shared" si="11"/>
        <v>8702.9599999999991</v>
      </c>
      <c r="AE15" s="7">
        <f t="shared" si="11"/>
        <v>0</v>
      </c>
      <c r="AF15" s="7">
        <f t="shared" si="11"/>
        <v>0</v>
      </c>
      <c r="AG15" s="7">
        <f t="shared" si="11"/>
        <v>16528.259999999998</v>
      </c>
      <c r="AH15" s="9">
        <f t="shared" si="11"/>
        <v>10186.040000000001</v>
      </c>
      <c r="AI15" s="7">
        <f t="shared" si="11"/>
        <v>58564.710000000006</v>
      </c>
      <c r="AJ15" s="7">
        <f>SUM(AJ3:AJ14)</f>
        <v>1673.09</v>
      </c>
      <c r="AK15" s="17">
        <f>SUM(AK3:AK14)</f>
        <v>60237.8</v>
      </c>
      <c r="AL15" s="7">
        <f>SUM(AL3:AL14)</f>
        <v>33123.5</v>
      </c>
      <c r="AM15" s="7">
        <f>SUM(AM3:AM14)</f>
        <v>0</v>
      </c>
      <c r="AN15" s="17">
        <f>SUM(AN3:AN14)</f>
        <v>33123.5</v>
      </c>
      <c r="AO15" s="17">
        <f t="shared" ref="AO15" si="12">SUM(AO3:AO14)</f>
        <v>0</v>
      </c>
      <c r="AP15" s="19">
        <f t="shared" ref="AP15" si="13">SUM(AP3:AP14)</f>
        <v>496.85249999999996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10" workbookViewId="0">
      <selection activeCell="E17" sqref="E1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116" t="s">
        <v>13</v>
      </c>
      <c r="C2" s="116"/>
      <c r="D2" s="116"/>
      <c r="E2" s="116"/>
      <c r="F2" s="116"/>
    </row>
    <row r="3" spans="2:9" ht="26.25" customHeight="1" x14ac:dyDescent="0.35">
      <c r="B3" s="115" t="s">
        <v>71</v>
      </c>
      <c r="C3" s="115"/>
      <c r="D3" s="115"/>
      <c r="E3" s="115"/>
      <c r="F3" s="115"/>
      <c r="G3" s="1"/>
      <c r="H3" s="1"/>
      <c r="I3" s="1"/>
    </row>
    <row r="4" spans="2:9" ht="30" customHeight="1" thickBot="1" x14ac:dyDescent="0.25">
      <c r="B4" s="115"/>
      <c r="C4" s="115"/>
      <c r="D4" s="115"/>
      <c r="E4" s="115"/>
      <c r="F4" s="115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69</v>
      </c>
      <c r="F5" s="5" t="s">
        <v>68</v>
      </c>
    </row>
    <row r="6" spans="2:9" x14ac:dyDescent="0.2">
      <c r="B6" s="29" t="s">
        <v>1</v>
      </c>
      <c r="C6" s="30" t="e">
        <f>#REF!</f>
        <v>#REF!</v>
      </c>
      <c r="D6" s="30" t="e">
        <f>#REF!</f>
        <v>#REF!</v>
      </c>
      <c r="E6" s="30" t="e">
        <f>#REF!</f>
        <v>#REF!</v>
      </c>
      <c r="F6" s="38" t="e">
        <f>#REF!</f>
        <v>#REF!</v>
      </c>
    </row>
    <row r="7" spans="2:9" x14ac:dyDescent="0.2">
      <c r="B7" s="31" t="s">
        <v>49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39" t="e">
        <f>#REF!</f>
        <v>#REF!</v>
      </c>
    </row>
    <row r="8" spans="2:9" ht="25.5" x14ac:dyDescent="0.2">
      <c r="B8" s="32" t="s">
        <v>2</v>
      </c>
      <c r="C8" s="2" t="e">
        <f>#REF!</f>
        <v>#REF!</v>
      </c>
      <c r="D8" s="20" t="e">
        <f>#REF!</f>
        <v>#REF!</v>
      </c>
      <c r="E8" s="2" t="e">
        <f>#REF!</f>
        <v>#REF!</v>
      </c>
      <c r="F8" s="40" t="e">
        <f>#REF!</f>
        <v>#REF!</v>
      </c>
    </row>
    <row r="9" spans="2:9" ht="51" x14ac:dyDescent="0.2">
      <c r="B9" s="32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2">
      <c r="B10" s="32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5.5" x14ac:dyDescent="0.2">
      <c r="B11" s="32" t="s">
        <v>5</v>
      </c>
      <c r="C11" s="2">
        <f>'выборка 15'!Y15</f>
        <v>14598.439999999999</v>
      </c>
      <c r="D11" s="2">
        <f>'выборка 15'!Z15</f>
        <v>9007.42</v>
      </c>
      <c r="E11" s="2">
        <v>2615.15</v>
      </c>
      <c r="F11" s="33">
        <v>0</v>
      </c>
    </row>
    <row r="12" spans="2:9" x14ac:dyDescent="0.2">
      <c r="B12" s="32" t="s">
        <v>6</v>
      </c>
      <c r="C12" s="2">
        <f>'выборка 15'!AA15</f>
        <v>7150.7800000000007</v>
      </c>
      <c r="D12" s="2">
        <f>'выборка 15'!AB15</f>
        <v>4411.3600000000006</v>
      </c>
      <c r="E12" s="2">
        <v>1165.73</v>
      </c>
      <c r="F12" s="33">
        <v>0</v>
      </c>
    </row>
    <row r="13" spans="2:9" x14ac:dyDescent="0.2">
      <c r="B13" s="32" t="s">
        <v>7</v>
      </c>
      <c r="C13" s="2">
        <f>'выборка 15'!AC15</f>
        <v>13756.989999999998</v>
      </c>
      <c r="D13" s="2">
        <f>'выборка 15'!AD15</f>
        <v>8702.9599999999991</v>
      </c>
      <c r="E13" s="2">
        <v>2565.88</v>
      </c>
      <c r="F13" s="33">
        <v>0</v>
      </c>
    </row>
    <row r="14" spans="2:9" ht="25.5" x14ac:dyDescent="0.2">
      <c r="B14" s="32" t="s">
        <v>8</v>
      </c>
      <c r="C14" s="2">
        <v>0</v>
      </c>
      <c r="D14" s="2">
        <v>0</v>
      </c>
      <c r="E14" s="2">
        <v>0</v>
      </c>
      <c r="F14" s="33">
        <v>0</v>
      </c>
    </row>
    <row r="15" spans="2:9" ht="25.5" x14ac:dyDescent="0.2">
      <c r="B15" s="32" t="s">
        <v>9</v>
      </c>
      <c r="C15" s="2">
        <v>0</v>
      </c>
      <c r="D15" s="2">
        <v>0</v>
      </c>
      <c r="E15" s="2">
        <v>0</v>
      </c>
      <c r="F15" s="33">
        <f>D15</f>
        <v>0</v>
      </c>
    </row>
    <row r="16" spans="2:9" ht="26.25" thickBot="1" x14ac:dyDescent="0.25">
      <c r="B16" s="34" t="s">
        <v>10</v>
      </c>
      <c r="C16" s="35">
        <f>'выборка 15'!AG15</f>
        <v>16528.259999999998</v>
      </c>
      <c r="D16" s="35">
        <f>'выборка 15'!AH15</f>
        <v>10186.040000000001</v>
      </c>
      <c r="E16" s="35">
        <v>2561.0700000000002</v>
      </c>
      <c r="F16" s="36">
        <v>0</v>
      </c>
    </row>
    <row r="18" spans="2:6" ht="19.5" customHeight="1" x14ac:dyDescent="0.2">
      <c r="B18" s="117" t="s">
        <v>70</v>
      </c>
      <c r="C18" s="117"/>
      <c r="D18" s="117"/>
      <c r="E18" s="117"/>
      <c r="F18" s="117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8"/>
  <sheetViews>
    <sheetView tabSelected="1" workbookViewId="0">
      <selection activeCell="A3" sqref="A3:E3"/>
    </sheetView>
  </sheetViews>
  <sheetFormatPr defaultRowHeight="12.75" x14ac:dyDescent="0.2"/>
  <cols>
    <col min="1" max="1" width="36.140625" customWidth="1"/>
    <col min="2" max="2" width="18.140625" customWidth="1"/>
    <col min="3" max="3" width="18.28515625" customWidth="1"/>
    <col min="4" max="4" width="11.85546875" customWidth="1"/>
    <col min="5" max="5" width="17.5703125" customWidth="1"/>
  </cols>
  <sheetData>
    <row r="3" spans="1:10" ht="93.75" customHeight="1" x14ac:dyDescent="0.2">
      <c r="A3" s="122" t="s">
        <v>84</v>
      </c>
      <c r="B3" s="122"/>
      <c r="C3" s="122"/>
      <c r="D3" s="122"/>
      <c r="E3" s="122"/>
    </row>
    <row r="5" spans="1:10" ht="13.5" thickBot="1" x14ac:dyDescent="0.25"/>
    <row r="6" spans="1:10" ht="37.5" customHeight="1" x14ac:dyDescent="0.2">
      <c r="A6" s="41"/>
      <c r="B6" s="56" t="s">
        <v>52</v>
      </c>
      <c r="C6" s="56" t="s">
        <v>53</v>
      </c>
      <c r="D6" s="123" t="s">
        <v>54</v>
      </c>
      <c r="E6" s="124"/>
    </row>
    <row r="7" spans="1:10" ht="15" customHeight="1" x14ac:dyDescent="0.25">
      <c r="A7" s="125" t="s">
        <v>85</v>
      </c>
      <c r="B7" s="126"/>
      <c r="C7" s="49">
        <v>29326.94</v>
      </c>
      <c r="D7" s="127"/>
      <c r="E7" s="128"/>
    </row>
    <row r="8" spans="1:10" ht="33" customHeight="1" thickBot="1" x14ac:dyDescent="0.25">
      <c r="A8" s="55" t="s">
        <v>83</v>
      </c>
      <c r="B8" s="47">
        <v>106857.96</v>
      </c>
      <c r="C8" s="47">
        <v>102859.86</v>
      </c>
      <c r="D8" s="120">
        <v>48827.337659999997</v>
      </c>
      <c r="E8" s="121"/>
    </row>
    <row r="9" spans="1:10" ht="26.25" customHeight="1" thickBot="1" x14ac:dyDescent="0.3">
      <c r="A9" s="21" t="s">
        <v>55</v>
      </c>
      <c r="B9" s="48">
        <v>106857.96</v>
      </c>
      <c r="C9" s="48">
        <v>132186.79999999999</v>
      </c>
      <c r="D9" s="118">
        <v>48827.337659999997</v>
      </c>
      <c r="E9" s="119"/>
    </row>
    <row r="10" spans="1:10" ht="26.25" customHeight="1" x14ac:dyDescent="0.25">
      <c r="A10" s="59"/>
      <c r="B10" s="60"/>
      <c r="C10" s="60"/>
      <c r="D10" s="61"/>
      <c r="E10" s="61"/>
    </row>
    <row r="11" spans="1:10" ht="15.75" customHeight="1" x14ac:dyDescent="0.25">
      <c r="A11" s="46" t="s">
        <v>86</v>
      </c>
      <c r="B11" s="46"/>
      <c r="C11" s="46"/>
      <c r="D11" s="46"/>
      <c r="E11" s="50">
        <v>83359.462339999998</v>
      </c>
    </row>
    <row r="12" spans="1:10" ht="15" customHeight="1" x14ac:dyDescent="0.2"/>
    <row r="14" spans="1:10" ht="15.75" customHeight="1" x14ac:dyDescent="0.2">
      <c r="A14" s="42" t="s">
        <v>87</v>
      </c>
      <c r="B14" s="42"/>
      <c r="C14" s="42"/>
      <c r="D14" s="43"/>
      <c r="E14" s="51">
        <v>149320.97</v>
      </c>
      <c r="J14" s="22"/>
    </row>
    <row r="15" spans="1:10" ht="15.75" customHeight="1" x14ac:dyDescent="0.2">
      <c r="A15" s="42"/>
      <c r="B15" s="42"/>
      <c r="C15" s="42"/>
      <c r="D15" s="43"/>
      <c r="E15" s="51"/>
      <c r="J15" s="22"/>
    </row>
    <row r="16" spans="1:10" ht="15.75" customHeight="1" x14ac:dyDescent="0.2">
      <c r="A16" s="42"/>
      <c r="B16" s="42"/>
      <c r="C16" s="42"/>
      <c r="D16" s="43"/>
      <c r="E16" s="51"/>
      <c r="J16" s="22"/>
    </row>
    <row r="18" spans="1:4" x14ac:dyDescent="0.2">
      <c r="A18" s="44" t="s">
        <v>72</v>
      </c>
      <c r="B18" s="44"/>
      <c r="C18" s="44"/>
      <c r="D18" s="44"/>
    </row>
  </sheetData>
  <mergeCells count="6">
    <mergeCell ref="D9:E9"/>
    <mergeCell ref="D8:E8"/>
    <mergeCell ref="A3:E3"/>
    <mergeCell ref="D6:E6"/>
    <mergeCell ref="A7:B7"/>
    <mergeCell ref="D7:E7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"/>
  <sheetViews>
    <sheetView workbookViewId="0">
      <selection sqref="A1:XFD1048576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57.85546875" customWidth="1"/>
    <col min="6" max="6" width="19.140625" customWidth="1"/>
  </cols>
  <sheetData>
    <row r="2" spans="1:6" ht="17.25" x14ac:dyDescent="0.3">
      <c r="A2" s="133" t="s">
        <v>75</v>
      </c>
      <c r="B2" s="133"/>
      <c r="C2" s="133"/>
      <c r="D2" s="133"/>
      <c r="E2" s="133"/>
      <c r="F2" s="133"/>
    </row>
    <row r="3" spans="1:6" ht="17.25" x14ac:dyDescent="0.3">
      <c r="A3" s="133" t="s">
        <v>64</v>
      </c>
      <c r="B3" s="133"/>
      <c r="C3" s="133"/>
      <c r="D3" s="133"/>
      <c r="E3" s="133"/>
      <c r="F3" s="133"/>
    </row>
    <row r="4" spans="1:6" ht="17.25" x14ac:dyDescent="0.3">
      <c r="A4" s="133" t="s">
        <v>88</v>
      </c>
      <c r="B4" s="133"/>
      <c r="C4" s="133"/>
      <c r="D4" s="133"/>
      <c r="E4" s="133"/>
      <c r="F4" s="133"/>
    </row>
    <row r="5" spans="1:6" ht="13.5" thickBot="1" x14ac:dyDescent="0.25"/>
    <row r="6" spans="1:6" ht="45.75" thickBot="1" x14ac:dyDescent="0.25">
      <c r="A6" s="23" t="s">
        <v>14</v>
      </c>
      <c r="B6" s="24" t="s">
        <v>15</v>
      </c>
      <c r="C6" s="25" t="s">
        <v>16</v>
      </c>
      <c r="D6" s="25" t="s">
        <v>58</v>
      </c>
      <c r="E6" s="25" t="s">
        <v>17</v>
      </c>
      <c r="F6" s="5" t="s">
        <v>59</v>
      </c>
    </row>
    <row r="7" spans="1:6" s="69" customFormat="1" ht="15" x14ac:dyDescent="0.2">
      <c r="A7" s="67">
        <v>1</v>
      </c>
      <c r="B7" s="68">
        <v>2018</v>
      </c>
      <c r="C7" s="68" t="s">
        <v>76</v>
      </c>
      <c r="D7" s="70" t="s">
        <v>93</v>
      </c>
      <c r="E7" s="70" t="s">
        <v>94</v>
      </c>
      <c r="F7" s="71">
        <v>1147</v>
      </c>
    </row>
    <row r="8" spans="1:6" x14ac:dyDescent="0.2">
      <c r="A8" s="62">
        <v>1</v>
      </c>
      <c r="B8" s="63">
        <v>2018</v>
      </c>
      <c r="C8" s="64" t="s">
        <v>73</v>
      </c>
      <c r="D8" s="66" t="s">
        <v>89</v>
      </c>
      <c r="E8" s="66" t="s">
        <v>90</v>
      </c>
      <c r="F8" s="52">
        <v>9919</v>
      </c>
    </row>
    <row r="9" spans="1:6" x14ac:dyDescent="0.2">
      <c r="A9" s="62">
        <v>2</v>
      </c>
      <c r="B9" s="63">
        <v>2018</v>
      </c>
      <c r="C9" s="64" t="s">
        <v>80</v>
      </c>
      <c r="D9" s="65" t="s">
        <v>91</v>
      </c>
      <c r="E9" s="66" t="s">
        <v>77</v>
      </c>
      <c r="F9" s="52">
        <v>27278</v>
      </c>
    </row>
    <row r="10" spans="1:6" x14ac:dyDescent="0.2">
      <c r="A10" s="62">
        <v>3</v>
      </c>
      <c r="B10" s="63">
        <v>2018</v>
      </c>
      <c r="C10" s="64" t="s">
        <v>82</v>
      </c>
      <c r="D10" s="66" t="s">
        <v>92</v>
      </c>
      <c r="E10" s="66" t="s">
        <v>79</v>
      </c>
      <c r="F10" s="52">
        <v>6789</v>
      </c>
    </row>
    <row r="11" spans="1:6" ht="15.75" thickBot="1" x14ac:dyDescent="0.25">
      <c r="A11" s="26"/>
      <c r="B11" s="134" t="s">
        <v>60</v>
      </c>
      <c r="C11" s="135"/>
      <c r="D11" s="135"/>
      <c r="E11" s="135"/>
      <c r="F11" s="52">
        <v>3694.3376600000001</v>
      </c>
    </row>
    <row r="12" spans="1:6" ht="15.75" thickBot="1" x14ac:dyDescent="0.3">
      <c r="A12" s="129" t="s">
        <v>61</v>
      </c>
      <c r="B12" s="130"/>
      <c r="C12" s="130"/>
      <c r="D12" s="27"/>
      <c r="E12" s="27"/>
      <c r="F12" s="53">
        <v>48827.337659999997</v>
      </c>
    </row>
    <row r="13" spans="1:6" x14ac:dyDescent="0.2">
      <c r="A13" s="131"/>
      <c r="B13" s="131"/>
      <c r="C13" s="132"/>
      <c r="D13" s="132"/>
      <c r="E13" s="132"/>
      <c r="F13" s="132"/>
    </row>
    <row r="17" spans="1:6" ht="15" x14ac:dyDescent="0.25">
      <c r="A17" s="45" t="s">
        <v>74</v>
      </c>
      <c r="B17" s="45"/>
      <c r="C17" s="45"/>
      <c r="D17" s="45"/>
      <c r="E17" s="45"/>
      <c r="F17" s="45"/>
    </row>
  </sheetData>
  <mergeCells count="6">
    <mergeCell ref="A12:C12"/>
    <mergeCell ref="A13:F13"/>
    <mergeCell ref="A2:F2"/>
    <mergeCell ref="A3:F3"/>
    <mergeCell ref="A4:F4"/>
    <mergeCell ref="B11:E11"/>
  </mergeCells>
  <pageMargins left="0.7" right="0.7" top="0.75" bottom="0.75" header="0.3" footer="0.3"/>
  <pageSetup paperSize="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sqref="A1:XFD1048576"/>
    </sheetView>
  </sheetViews>
  <sheetFormatPr defaultRowHeight="12.75" x14ac:dyDescent="0.2"/>
  <cols>
    <col min="1" max="1" width="37" customWidth="1"/>
    <col min="2" max="2" width="27" customWidth="1"/>
    <col min="3" max="3" width="28.85546875" customWidth="1"/>
    <col min="4" max="4" width="22.85546875" style="73" customWidth="1"/>
    <col min="5" max="5" width="9.42578125" bestFit="1" customWidth="1"/>
  </cols>
  <sheetData>
    <row r="2" spans="1:5" ht="87.75" customHeight="1" x14ac:dyDescent="0.2">
      <c r="A2" s="122" t="s">
        <v>108</v>
      </c>
      <c r="B2" s="136"/>
      <c r="C2" s="136"/>
      <c r="D2" s="136"/>
    </row>
    <row r="3" spans="1:5" ht="23.25" x14ac:dyDescent="0.35">
      <c r="A3" s="72"/>
      <c r="B3" s="72"/>
      <c r="C3" s="72"/>
      <c r="D3" s="72"/>
    </row>
    <row r="4" spans="1:5" ht="13.5" thickBot="1" x14ac:dyDescent="0.25"/>
    <row r="5" spans="1:5" ht="31.5" x14ac:dyDescent="0.2">
      <c r="A5" s="74"/>
      <c r="B5" s="56" t="s">
        <v>52</v>
      </c>
      <c r="C5" s="56" t="s">
        <v>53</v>
      </c>
      <c r="D5" s="75" t="s">
        <v>54</v>
      </c>
    </row>
    <row r="6" spans="1:5" ht="15.75" x14ac:dyDescent="0.25">
      <c r="A6" s="57" t="s">
        <v>95</v>
      </c>
      <c r="B6" s="58"/>
      <c r="C6" s="49">
        <v>260606.00034</v>
      </c>
      <c r="D6" s="76"/>
    </row>
    <row r="7" spans="1:5" ht="18.75" customHeight="1" x14ac:dyDescent="0.2">
      <c r="A7" s="55" t="s">
        <v>96</v>
      </c>
      <c r="B7" s="47">
        <v>221710.06</v>
      </c>
      <c r="C7" s="47">
        <v>220577.12000000005</v>
      </c>
      <c r="D7" s="77">
        <v>104071.74942000001</v>
      </c>
    </row>
    <row r="8" spans="1:5" ht="25.5" x14ac:dyDescent="0.2">
      <c r="A8" s="32" t="s">
        <v>56</v>
      </c>
      <c r="C8" s="54"/>
      <c r="D8" s="78">
        <v>42657.72</v>
      </c>
    </row>
    <row r="9" spans="1:5" ht="25.5" x14ac:dyDescent="0.2">
      <c r="A9" s="32" t="s">
        <v>57</v>
      </c>
      <c r="B9" s="54"/>
      <c r="C9" s="54"/>
      <c r="D9" s="77">
        <v>15356.779199999999</v>
      </c>
    </row>
    <row r="10" spans="1:5" ht="15.75" thickBot="1" x14ac:dyDescent="0.3">
      <c r="A10" s="79" t="s">
        <v>97</v>
      </c>
      <c r="B10" s="80">
        <v>221710.06</v>
      </c>
      <c r="C10" s="80">
        <v>481183.12034000002</v>
      </c>
      <c r="D10" s="81">
        <v>162086.24862</v>
      </c>
    </row>
    <row r="11" spans="1:5" ht="15" x14ac:dyDescent="0.25">
      <c r="A11" s="59"/>
      <c r="B11" s="59"/>
      <c r="C11" s="59"/>
      <c r="D11" s="82"/>
    </row>
    <row r="12" spans="1:5" ht="15" x14ac:dyDescent="0.25">
      <c r="A12" s="137" t="s">
        <v>98</v>
      </c>
      <c r="B12" s="137"/>
      <c r="C12" s="137"/>
      <c r="D12" s="83">
        <v>319096.87172000005</v>
      </c>
      <c r="E12" s="84"/>
    </row>
    <row r="14" spans="1:5" ht="17.25" customHeight="1" x14ac:dyDescent="0.2">
      <c r="A14" s="85" t="s">
        <v>99</v>
      </c>
      <c r="B14" s="86"/>
      <c r="C14" s="86"/>
      <c r="D14" s="87">
        <v>157118.03</v>
      </c>
    </row>
    <row r="16" spans="1:5" x14ac:dyDescent="0.2">
      <c r="A16" s="44" t="s">
        <v>72</v>
      </c>
      <c r="B16" s="44"/>
      <c r="C16" s="44"/>
      <c r="D16" s="88"/>
    </row>
    <row r="22" spans="6:6" x14ac:dyDescent="0.2">
      <c r="F22" s="89"/>
    </row>
  </sheetData>
  <mergeCells count="2">
    <mergeCell ref="A2:D2"/>
    <mergeCell ref="A12:C12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sqref="A1:F1"/>
    </sheetView>
  </sheetViews>
  <sheetFormatPr defaultRowHeight="12.75" x14ac:dyDescent="0.2"/>
  <cols>
    <col min="1" max="1" width="4.5703125" customWidth="1"/>
    <col min="4" max="4" width="27.28515625" customWidth="1"/>
    <col min="5" max="5" width="42.42578125" customWidth="1"/>
    <col min="6" max="6" width="18.5703125" customWidth="1"/>
  </cols>
  <sheetData>
    <row r="1" spans="1:6" ht="85.5" customHeight="1" x14ac:dyDescent="0.2">
      <c r="A1" s="140" t="s">
        <v>109</v>
      </c>
      <c r="B1" s="140"/>
      <c r="C1" s="140"/>
      <c r="D1" s="140"/>
      <c r="E1" s="140"/>
      <c r="F1" s="140"/>
    </row>
    <row r="2" spans="1:6" ht="24" thickBot="1" x14ac:dyDescent="0.4">
      <c r="A2" s="90"/>
      <c r="B2" s="90"/>
      <c r="C2" s="90"/>
      <c r="D2" s="90"/>
      <c r="E2" s="90"/>
      <c r="F2" s="90"/>
    </row>
    <row r="3" spans="1:6" x14ac:dyDescent="0.2">
      <c r="A3" s="141" t="s">
        <v>14</v>
      </c>
      <c r="B3" s="143" t="s">
        <v>15</v>
      </c>
      <c r="C3" s="145" t="s">
        <v>16</v>
      </c>
      <c r="D3" s="145" t="s">
        <v>100</v>
      </c>
      <c r="E3" s="147" t="s">
        <v>17</v>
      </c>
      <c r="F3" s="141" t="s">
        <v>101</v>
      </c>
    </row>
    <row r="4" spans="1:6" ht="18.75" customHeight="1" thickBot="1" x14ac:dyDescent="0.25">
      <c r="A4" s="142"/>
      <c r="B4" s="144"/>
      <c r="C4" s="146"/>
      <c r="D4" s="146"/>
      <c r="E4" s="148"/>
      <c r="F4" s="142"/>
    </row>
    <row r="5" spans="1:6" s="95" customFormat="1" x14ac:dyDescent="0.2">
      <c r="A5" s="113">
        <v>1</v>
      </c>
      <c r="B5" s="102">
        <v>2018</v>
      </c>
      <c r="C5" s="103" t="s">
        <v>102</v>
      </c>
      <c r="D5" s="107" t="s">
        <v>112</v>
      </c>
      <c r="E5" s="108" t="s">
        <v>113</v>
      </c>
      <c r="F5" s="110">
        <v>23009</v>
      </c>
    </row>
    <row r="6" spans="1:6" s="100" customFormat="1" x14ac:dyDescent="0.2">
      <c r="A6" s="101">
        <v>2</v>
      </c>
      <c r="B6" s="102">
        <v>2018</v>
      </c>
      <c r="C6" s="103" t="s">
        <v>102</v>
      </c>
      <c r="D6" s="107" t="s">
        <v>127</v>
      </c>
      <c r="E6" s="108" t="s">
        <v>128</v>
      </c>
      <c r="F6" s="111">
        <v>3217</v>
      </c>
    </row>
    <row r="7" spans="1:6" s="95" customFormat="1" x14ac:dyDescent="0.2">
      <c r="A7" s="101">
        <v>3</v>
      </c>
      <c r="B7" s="102">
        <v>2018</v>
      </c>
      <c r="C7" s="103" t="s">
        <v>102</v>
      </c>
      <c r="D7" s="106" t="s">
        <v>110</v>
      </c>
      <c r="E7" s="107" t="s">
        <v>114</v>
      </c>
      <c r="F7" s="111">
        <v>19735</v>
      </c>
    </row>
    <row r="8" spans="1:6" s="95" customFormat="1" x14ac:dyDescent="0.2">
      <c r="A8" s="101">
        <v>4</v>
      </c>
      <c r="B8" s="102">
        <v>2018</v>
      </c>
      <c r="C8" s="103" t="s">
        <v>102</v>
      </c>
      <c r="D8" s="106" t="s">
        <v>115</v>
      </c>
      <c r="E8" s="107" t="s">
        <v>77</v>
      </c>
      <c r="F8" s="111">
        <v>19778</v>
      </c>
    </row>
    <row r="9" spans="1:6" s="100" customFormat="1" x14ac:dyDescent="0.2">
      <c r="A9" s="101">
        <v>5</v>
      </c>
      <c r="B9" s="102">
        <v>2018</v>
      </c>
      <c r="C9" s="103" t="s">
        <v>103</v>
      </c>
      <c r="D9" s="106" t="s">
        <v>81</v>
      </c>
      <c r="E9" s="107" t="s">
        <v>104</v>
      </c>
      <c r="F9" s="111">
        <v>2571</v>
      </c>
    </row>
    <row r="10" spans="1:6" s="95" customFormat="1" x14ac:dyDescent="0.2">
      <c r="A10" s="101">
        <v>6</v>
      </c>
      <c r="B10" s="102">
        <v>2018</v>
      </c>
      <c r="C10" s="103" t="s">
        <v>103</v>
      </c>
      <c r="D10" s="107" t="s">
        <v>116</v>
      </c>
      <c r="E10" s="107" t="s">
        <v>117</v>
      </c>
      <c r="F10" s="111">
        <v>8349</v>
      </c>
    </row>
    <row r="11" spans="1:6" s="95" customFormat="1" x14ac:dyDescent="0.2">
      <c r="A11" s="101">
        <v>7</v>
      </c>
      <c r="B11" s="102">
        <v>2018</v>
      </c>
      <c r="C11" s="103" t="s">
        <v>103</v>
      </c>
      <c r="D11" s="109" t="s">
        <v>118</v>
      </c>
      <c r="E11" s="107" t="s">
        <v>119</v>
      </c>
      <c r="F11" s="112">
        <v>3145</v>
      </c>
    </row>
    <row r="12" spans="1:6" x14ac:dyDescent="0.2">
      <c r="A12" s="101">
        <v>8</v>
      </c>
      <c r="B12" s="102">
        <v>2018</v>
      </c>
      <c r="C12" s="103" t="s">
        <v>103</v>
      </c>
      <c r="D12" s="109" t="s">
        <v>81</v>
      </c>
      <c r="E12" s="107" t="s">
        <v>119</v>
      </c>
      <c r="F12" s="112">
        <v>3315</v>
      </c>
    </row>
    <row r="13" spans="1:6" s="100" customFormat="1" x14ac:dyDescent="0.2">
      <c r="A13" s="101">
        <v>9</v>
      </c>
      <c r="B13" s="96">
        <v>2018</v>
      </c>
      <c r="C13" s="97" t="s">
        <v>105</v>
      </c>
      <c r="D13" s="98" t="s">
        <v>81</v>
      </c>
      <c r="E13" s="99" t="s">
        <v>111</v>
      </c>
      <c r="F13" s="111">
        <v>351</v>
      </c>
    </row>
    <row r="14" spans="1:6" s="100" customFormat="1" x14ac:dyDescent="0.2">
      <c r="A14" s="101">
        <v>10</v>
      </c>
      <c r="B14" s="102">
        <v>2018</v>
      </c>
      <c r="C14" s="103" t="s">
        <v>105</v>
      </c>
      <c r="D14" s="109" t="s">
        <v>78</v>
      </c>
      <c r="E14" s="108" t="s">
        <v>106</v>
      </c>
      <c r="F14" s="112">
        <v>1022</v>
      </c>
    </row>
    <row r="15" spans="1:6" x14ac:dyDescent="0.2">
      <c r="A15" s="101">
        <v>11</v>
      </c>
      <c r="B15" s="102">
        <v>2018</v>
      </c>
      <c r="C15" s="103" t="s">
        <v>105</v>
      </c>
      <c r="D15" s="107" t="s">
        <v>120</v>
      </c>
      <c r="E15" s="107" t="s">
        <v>77</v>
      </c>
      <c r="F15" s="111">
        <v>3319</v>
      </c>
    </row>
    <row r="16" spans="1:6" x14ac:dyDescent="0.2">
      <c r="A16" s="101">
        <v>12</v>
      </c>
      <c r="B16" s="102">
        <v>2018</v>
      </c>
      <c r="C16" s="105" t="s">
        <v>105</v>
      </c>
      <c r="D16" s="107" t="s">
        <v>121</v>
      </c>
      <c r="E16" s="107" t="s">
        <v>122</v>
      </c>
      <c r="F16" s="111">
        <v>3429</v>
      </c>
    </row>
    <row r="17" spans="1:6" x14ac:dyDescent="0.2">
      <c r="A17" s="101">
        <v>13</v>
      </c>
      <c r="B17" s="102">
        <v>2018</v>
      </c>
      <c r="C17" s="105" t="s">
        <v>105</v>
      </c>
      <c r="D17" s="106" t="s">
        <v>121</v>
      </c>
      <c r="E17" s="107" t="s">
        <v>123</v>
      </c>
      <c r="F17" s="111">
        <v>979</v>
      </c>
    </row>
    <row r="18" spans="1:6" x14ac:dyDescent="0.2">
      <c r="A18" s="104">
        <v>14</v>
      </c>
      <c r="B18" s="104">
        <v>2018</v>
      </c>
      <c r="C18" s="105" t="s">
        <v>124</v>
      </c>
      <c r="D18" s="109" t="s">
        <v>125</v>
      </c>
      <c r="E18" s="107" t="s">
        <v>126</v>
      </c>
      <c r="F18" s="112">
        <v>871</v>
      </c>
    </row>
    <row r="19" spans="1:6" s="92" customFormat="1" ht="13.5" thickBot="1" x14ac:dyDescent="0.25">
      <c r="A19" s="138" t="s">
        <v>107</v>
      </c>
      <c r="B19" s="138"/>
      <c r="C19" s="138"/>
      <c r="D19" s="138"/>
      <c r="E19" s="138"/>
      <c r="F19" s="91">
        <v>10981.74942</v>
      </c>
    </row>
    <row r="20" spans="1:6" ht="15.75" thickBot="1" x14ac:dyDescent="0.3">
      <c r="A20" s="129" t="s">
        <v>18</v>
      </c>
      <c r="B20" s="130"/>
      <c r="C20" s="130"/>
      <c r="D20" s="130"/>
      <c r="E20" s="139"/>
      <c r="F20" s="114">
        <v>104071.74942000001</v>
      </c>
    </row>
    <row r="21" spans="1:6" ht="15" x14ac:dyDescent="0.25">
      <c r="A21" s="93"/>
      <c r="B21" s="93"/>
      <c r="C21" s="93"/>
      <c r="D21" s="93"/>
      <c r="E21" s="93"/>
      <c r="F21" s="94"/>
    </row>
    <row r="22" spans="1:6" ht="15" x14ac:dyDescent="0.25">
      <c r="A22" s="93"/>
      <c r="B22" s="93"/>
      <c r="C22" s="93"/>
      <c r="D22" s="93"/>
      <c r="E22" s="93"/>
      <c r="F22" s="94"/>
    </row>
    <row r="25" spans="1:6" ht="12.75" customHeight="1" x14ac:dyDescent="0.2">
      <c r="A25" s="44" t="s">
        <v>72</v>
      </c>
      <c r="B25" s="44"/>
      <c r="C25" s="44"/>
      <c r="D25" s="44"/>
      <c r="E25" s="44"/>
    </row>
  </sheetData>
  <mergeCells count="9">
    <mergeCell ref="A19:E19"/>
    <mergeCell ref="A20:E20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ТР)</vt:lpstr>
      <vt:lpstr>расход по дому ТР</vt:lpstr>
      <vt:lpstr>Р и С отчет18</vt:lpstr>
      <vt:lpstr>Р и С расход18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2019-01-21T10:07:13Z</cp:lastPrinted>
  <dcterms:created xsi:type="dcterms:W3CDTF">2015-02-24T21:57:31Z</dcterms:created>
  <dcterms:modified xsi:type="dcterms:W3CDTF">2019-03-17T11:22:41Z</dcterms:modified>
</cp:coreProperties>
</file>