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/>
  </bookViews>
  <sheets>
    <sheet name="отчет ТР 2018" sheetId="13" r:id="rId1"/>
    <sheet name="расход  ТР 2018" sheetId="14" r:id="rId2"/>
    <sheet name="ОтчетР и С 18" sheetId="15" r:id="rId3"/>
    <sheet name="Р И Срасход18" sheetId="16" r:id="rId4"/>
    <sheet name="отчет сод. жилья" sheetId="5" state="hidden" r:id="rId5"/>
    <sheet name="расход по дому ТО" sheetId="6" state="hidden" r:id="rId6"/>
    <sheet name="Лист1" sheetId="7" state="hidden" r:id="rId7"/>
  </sheets>
  <calcPr calcId="145621" refMode="R1C1"/>
</workbook>
</file>

<file path=xl/calcChain.xml><?xml version="1.0" encoding="utf-8"?>
<calcChain xmlns="http://schemas.openxmlformats.org/spreadsheetml/2006/main">
  <c r="D10" i="5" l="1"/>
  <c r="D9" i="5"/>
  <c r="E14" i="5" l="1"/>
  <c r="F14" i="5"/>
  <c r="G13" i="5"/>
  <c r="G12" i="5"/>
  <c r="G11" i="5"/>
  <c r="G10" i="5"/>
  <c r="G9" i="5"/>
  <c r="B8" i="5" l="1"/>
  <c r="B14" i="5" s="1"/>
  <c r="C22" i="5" l="1"/>
  <c r="B22" i="5"/>
  <c r="I24" i="6" l="1"/>
  <c r="I25" i="6" s="1"/>
  <c r="D8" i="5" s="1"/>
  <c r="D14" i="5" s="1"/>
  <c r="G22" i="5"/>
  <c r="XFD22" i="5" s="1"/>
  <c r="G24" i="5"/>
  <c r="C8" i="5"/>
  <c r="G8" i="5" l="1"/>
  <c r="G14" i="5" s="1"/>
  <c r="C14" i="5"/>
  <c r="G16" i="5" s="1"/>
</calcChain>
</file>

<file path=xl/sharedStrings.xml><?xml version="1.0" encoding="utf-8"?>
<sst xmlns="http://schemas.openxmlformats.org/spreadsheetml/2006/main" count="197" uniqueCount="126">
  <si>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</si>
  <si>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</si>
  <si>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</si>
  <si>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</si>
  <si>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</si>
  <si>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</si>
  <si>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</si>
  <si>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</si>
  <si>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</si>
  <si>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</si>
  <si>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</si>
  <si>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</si>
  <si>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</si>
  <si>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</si>
  <si>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</si>
  <si>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</si>
  <si>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</si>
  <si>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</si>
  <si>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</si>
  <si>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</si>
  <si>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</si>
  <si>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</si>
  <si>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</si>
  <si>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</si>
  <si>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</si>
  <si>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</si>
  <si>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</si>
  <si>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</si>
  <si>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</si>
  <si>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</si>
  <si>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М. Шоссе, 17</t>
  </si>
  <si>
    <t>Остаток денежных средств дома на 01.06.2015 г</t>
  </si>
  <si>
    <t>июнь</t>
  </si>
  <si>
    <t>кв. 123</t>
  </si>
  <si>
    <t>Смена труб ГВС</t>
  </si>
  <si>
    <t>Объем выполненых работ</t>
  </si>
  <si>
    <t>Труба PN 20 ф 32 мм-1,5 м/п</t>
  </si>
  <si>
    <t>подвал</t>
  </si>
  <si>
    <t>Дезинсекция подвального помощения</t>
  </si>
  <si>
    <t>Обработка подвального помещения -1162,4м 2</t>
  </si>
  <si>
    <t>Дезинсекция(блохи)</t>
  </si>
  <si>
    <t>1162,4 м2</t>
  </si>
  <si>
    <t>№188</t>
  </si>
  <si>
    <t>19.06.15.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</si>
  <si>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</si>
  <si>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"Содержание Жилья" за период с 01.06.2015 г по 31.07.2015 г в доме по адресу ул. М. Шоссе, 17</t>
  </si>
  <si>
    <t>Остаток денежных средств дома на 31.07.2015 г</t>
  </si>
  <si>
    <t>за период с 01.06.2015 по 31.07.2015 гг.</t>
  </si>
  <si>
    <t>январь</t>
  </si>
  <si>
    <t>март</t>
  </si>
  <si>
    <t>апрель</t>
  </si>
  <si>
    <t>Ремонт жилья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</si>
  <si>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</si>
  <si>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</si>
  <si>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>ГВС</t>
  </si>
  <si>
    <t>подъезд 4</t>
  </si>
  <si>
    <t>территория</t>
  </si>
  <si>
    <t>июль</t>
  </si>
  <si>
    <t>август</t>
  </si>
  <si>
    <t>сентябрь</t>
  </si>
  <si>
    <t>октябрь</t>
  </si>
  <si>
    <t>декабрь</t>
  </si>
  <si>
    <t>смена крана</t>
  </si>
  <si>
    <t>покос травы</t>
  </si>
  <si>
    <t>гидравлические испытания</t>
  </si>
  <si>
    <t>ЦО</t>
  </si>
  <si>
    <t>изготовление и доставка пескопасты</t>
  </si>
  <si>
    <t>кв.47-56-колясочная</t>
  </si>
  <si>
    <t>смена труб ГВС смена труб ф20,32мм</t>
  </si>
  <si>
    <t>подъезды 1, 4</t>
  </si>
  <si>
    <t>смена светильников</t>
  </si>
  <si>
    <t>ремонт скамеек</t>
  </si>
  <si>
    <t xml:space="preserve">Информация о выполненных работах по статье "Ремонт жилья"  по адресу М. Шоссе, 17 за период 01.01.2018 г по 30.06.2018 г </t>
  </si>
  <si>
    <t>ввод ХВС</t>
  </si>
  <si>
    <t>смена труб ф 90мм</t>
  </si>
  <si>
    <t>кв. 132  ГВС, ХВС</t>
  </si>
  <si>
    <t>смена труб ф 25мм</t>
  </si>
  <si>
    <t>Информация о собранных и израсходованных денежных средствах по статье "Ремонт Жилья" за период с 01.01.2018 г по 30.06.2018 г по адресу ул. М. Шоссе, 17</t>
  </si>
  <si>
    <t>дебиторская задолженность жителей по состоянию на 01.07.2018 г.</t>
  </si>
  <si>
    <t>Остаток денежных средств дома по статье "Ремонт жилья" на 30.06.2018 г.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</si>
  <si>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</si>
  <si>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</si>
  <si>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</si>
  <si>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</si>
  <si>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</si>
  <si>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</si>
  <si>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</si>
  <si>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</si>
  <si>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</si>
  <si>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заполнение системы</t>
  </si>
  <si>
    <t>ноябрь</t>
  </si>
  <si>
    <t>Информация о выполненных работах по статье "Ремонт и  Содержание жилья"  за период с  01.07.2018 г по 31.12.2018 г по адресу  М. Шоссе, 17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</si>
  <si>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М. Шоссе, 17</t>
  </si>
  <si>
    <t>кв.107 ГВС</t>
  </si>
  <si>
    <t>смена труб ф25мм</t>
  </si>
  <si>
    <t>смена труб ф32мм</t>
  </si>
  <si>
    <t>кв.16-20 ХГВС</t>
  </si>
  <si>
    <t>смена затвора ф80мм</t>
  </si>
  <si>
    <t>подвал ХВС</t>
  </si>
  <si>
    <t>смена труб ф90мм</t>
  </si>
  <si>
    <t>кв.33 ГВС</t>
  </si>
  <si>
    <t>кв.76-80-84 ХВС,ГВС</t>
  </si>
  <si>
    <t>смена труб ф25,32</t>
  </si>
  <si>
    <t>кв.42-46 ГВС</t>
  </si>
  <si>
    <t>кв.105 КНС</t>
  </si>
  <si>
    <t>смена труб ф110мм</t>
  </si>
  <si>
    <t>кв.104-108 ГВС</t>
  </si>
  <si>
    <t>подвал КНС</t>
  </si>
  <si>
    <t>кв.37-подвал ХВС</t>
  </si>
  <si>
    <t>монтаж кабеля</t>
  </si>
  <si>
    <t>кв.8 ГВС</t>
  </si>
  <si>
    <t>прочистка КНС</t>
  </si>
  <si>
    <t>узел учета ГВС</t>
  </si>
  <si>
    <t>заварка свищей</t>
  </si>
  <si>
    <t>окраска газовых труб</t>
  </si>
  <si>
    <t>фасад</t>
  </si>
  <si>
    <t>устранение граффити</t>
  </si>
  <si>
    <t>кв.103</t>
  </si>
  <si>
    <t>прочистка фильтра</t>
  </si>
  <si>
    <t>кв.37 ЦО</t>
  </si>
  <si>
    <t>сброс воздуха</t>
  </si>
  <si>
    <t>кв.70 ЦО</t>
  </si>
  <si>
    <t>дезинсекция блохи</t>
  </si>
  <si>
    <t>гермитизация  МПШ</t>
  </si>
  <si>
    <t>лифт</t>
  </si>
  <si>
    <t>Переходящее сальдо на 01.01.2018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</si>
</sst>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3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0" fontId="8" fillId="0" borderId="0" xfId="0" applyFont="1"/>
    <xf numFmtId="0" fontId="0" fillId="0" borderId="15" xfId="0" applyBorder="1" applyAlignment="1">
      <alignment wrapText="1"/>
    </xf>
    <xf numFmtId="0" fontId="5" fillId="0" borderId="1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9" fillId="0" borderId="0" xfId="0" applyFont="1"/>
    <xf numFmtId="2" fontId="8" fillId="0" borderId="0" xfId="0" applyNumberFormat="1" applyFont="1"/>
    <xf numFmtId="0" fontId="0" fillId="0" borderId="1" xfId="0" applyBorder="1" applyAlignment="1"/>
    <xf numFmtId="0" fontId="2" fillId="0" borderId="0" xfId="0" applyFont="1" applyAlignment="1">
      <alignment horizontal="left" wrapText="1"/>
    </xf>
    <xf numFmtId="4" fontId="0" fillId="0" borderId="3" xfId="0" applyNumberFormat="1" applyBorder="1"/>
    <xf numFmtId="4" fontId="3" fillId="0" borderId="12" xfId="0" applyNumberFormat="1" applyFont="1" applyBorder="1"/>
    <xf numFmtId="4" fontId="3" fillId="0" borderId="18" xfId="0" applyNumberFormat="1" applyFont="1" applyBorder="1"/>
    <xf numFmtId="4" fontId="4" fillId="0" borderId="0" xfId="0" applyNumberFormat="1" applyFont="1" applyAlignment="1">
      <alignment wrapText="1"/>
    </xf>
    <xf numFmtId="4" fontId="0" fillId="0" borderId="0" xfId="0" applyNumberFormat="1"/>
    <xf numFmtId="4" fontId="9" fillId="0" borderId="0" xfId="0" applyNumberFormat="1" applyFont="1"/>
    <xf numFmtId="4" fontId="5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0" fillId="0" borderId="4" xfId="0" applyNumberFormat="1" applyBorder="1"/>
    <xf numFmtId="4" fontId="1" fillId="0" borderId="12" xfId="0" applyNumberFormat="1" applyFont="1" applyBorder="1"/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0" fillId="0" borderId="3" xfId="0" applyNumberForma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3" borderId="1" xfId="0" applyFont="1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left" wrapText="1"/>
    </xf>
    <xf numFmtId="4" fontId="0" fillId="0" borderId="34" xfId="0" applyNumberFormat="1" applyFont="1" applyBorder="1" applyAlignment="1">
      <alignment horizontal="right" wrapText="1"/>
    </xf>
    <xf numFmtId="0" fontId="8" fillId="0" borderId="1" xfId="0" applyFont="1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0" fontId="4" fillId="0" borderId="37" xfId="0" applyFont="1" applyBorder="1"/>
    <xf numFmtId="0" fontId="4" fillId="0" borderId="38" xfId="0" applyFont="1" applyBorder="1"/>
    <xf numFmtId="0" fontId="0" fillId="0" borderId="0" xfId="0"/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0" fillId="0" borderId="4" xfId="0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4" xfId="0" applyBorder="1"/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/>
    <xf numFmtId="0" fontId="10" fillId="0" borderId="3" xfId="0" applyFont="1" applyBorder="1" applyAlignment="1">
      <alignment wrapText="1"/>
    </xf>
    <xf numFmtId="4" fontId="0" fillId="0" borderId="31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B8" sqref="B8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</cols>
  <sheetData>
    <row r="2" spans="1:5" ht="78" customHeight="1" x14ac:dyDescent="0.2">
      <c r="A2" s="142" t="s">
        <v>77</v>
      </c>
      <c r="B2" s="142"/>
      <c r="C2" s="142"/>
      <c r="D2" s="142"/>
    </row>
    <row r="3" spans="1:5" ht="23.25" x14ac:dyDescent="0.35">
      <c r="A3" s="54"/>
      <c r="B3" s="54"/>
      <c r="C3" s="54"/>
      <c r="D3" s="54"/>
    </row>
    <row r="4" spans="1:5" ht="13.5" thickBot="1" x14ac:dyDescent="0.25"/>
    <row r="5" spans="1:5" ht="60" customHeight="1" x14ac:dyDescent="0.2">
      <c r="A5" s="47"/>
      <c r="B5" s="67" t="s">
        <v>9</v>
      </c>
      <c r="C5" s="67" t="s">
        <v>10</v>
      </c>
      <c r="D5" s="67" t="s">
        <v>11</v>
      </c>
    </row>
    <row r="6" spans="1:5" ht="15" customHeight="1" x14ac:dyDescent="0.25">
      <c r="A6" s="143" t="s">
        <v>125</v>
      </c>
      <c r="B6" s="144"/>
      <c r="C6" s="61">
        <v>-30821.19</v>
      </c>
      <c r="D6" s="48"/>
    </row>
    <row r="7" spans="1:5" ht="21.75" customHeight="1" thickBot="1" x14ac:dyDescent="0.25">
      <c r="A7" s="7" t="s">
        <v>51</v>
      </c>
      <c r="B7" s="55">
        <v>229262.1</v>
      </c>
      <c r="C7" s="55">
        <v>210011.83</v>
      </c>
      <c r="D7" s="70">
        <v>99394.247019999995</v>
      </c>
    </row>
    <row r="8" spans="1:5" ht="22.5" customHeight="1" thickBot="1" x14ac:dyDescent="0.3">
      <c r="A8" s="12" t="s">
        <v>15</v>
      </c>
      <c r="B8" s="56">
        <v>229262.1</v>
      </c>
      <c r="C8" s="56">
        <v>179190.63999999998</v>
      </c>
      <c r="D8" s="57">
        <v>99394.247019999995</v>
      </c>
    </row>
    <row r="9" spans="1:5" ht="22.5" customHeight="1" x14ac:dyDescent="0.2"/>
    <row r="10" spans="1:5" ht="22.5" customHeight="1" x14ac:dyDescent="0.25">
      <c r="A10" s="145" t="s">
        <v>79</v>
      </c>
      <c r="B10" s="145"/>
      <c r="C10" s="145"/>
      <c r="D10" s="58">
        <v>79796.39297999999</v>
      </c>
    </row>
    <row r="11" spans="1:5" x14ac:dyDescent="0.2">
      <c r="D11" s="59"/>
    </row>
    <row r="12" spans="1:5" ht="15" x14ac:dyDescent="0.25">
      <c r="A12" s="51" t="s">
        <v>78</v>
      </c>
      <c r="B12" s="51"/>
      <c r="C12" s="51"/>
      <c r="D12" s="60">
        <v>133289.26999999999</v>
      </c>
      <c r="E12" s="51"/>
    </row>
    <row r="15" spans="1:5" hidden="1" x14ac:dyDescent="0.2">
      <c r="A15" s="46" t="s">
        <v>52</v>
      </c>
      <c r="B15" s="46"/>
      <c r="C15" s="46"/>
      <c r="D15" s="52">
        <v>146238.06</v>
      </c>
      <c r="E15" s="46"/>
    </row>
    <row r="17" spans="1:4" x14ac:dyDescent="0.2">
      <c r="A17" s="50" t="s">
        <v>53</v>
      </c>
      <c r="B17" s="50"/>
      <c r="C17" s="50"/>
      <c r="D17" s="50"/>
    </row>
  </sheetData>
  <mergeCells count="3">
    <mergeCell ref="A2:D2"/>
    <mergeCell ref="A6:B6"/>
    <mergeCell ref="A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16" sqref="D16"/>
    </sheetView>
  </sheetViews>
  <sheetFormatPr defaultRowHeight="12.75" x14ac:dyDescent="0.2"/>
  <cols>
    <col min="1" max="1" width="4.5703125" customWidth="1"/>
    <col min="3" max="3" width="11" customWidth="1"/>
    <col min="4" max="4" width="30.5703125" customWidth="1"/>
    <col min="5" max="5" width="54" customWidth="1"/>
    <col min="6" max="6" width="18" customWidth="1"/>
  </cols>
  <sheetData>
    <row r="1" spans="1:6" ht="66.75" customHeight="1" thickBot="1" x14ac:dyDescent="0.25">
      <c r="A1" s="151" t="s">
        <v>72</v>
      </c>
      <c r="B1" s="151"/>
      <c r="C1" s="151"/>
      <c r="D1" s="151"/>
      <c r="E1" s="151"/>
      <c r="F1" s="151"/>
    </row>
    <row r="2" spans="1:6" ht="16.5" customHeight="1" x14ac:dyDescent="0.2">
      <c r="A2" s="152" t="s">
        <v>0</v>
      </c>
      <c r="B2" s="154" t="s">
        <v>1</v>
      </c>
      <c r="C2" s="154" t="s">
        <v>2</v>
      </c>
      <c r="D2" s="154" t="s">
        <v>3</v>
      </c>
      <c r="E2" s="154" t="s">
        <v>4</v>
      </c>
      <c r="F2" s="156" t="s">
        <v>5</v>
      </c>
    </row>
    <row r="3" spans="1:6" ht="29.25" customHeight="1" thickBot="1" x14ac:dyDescent="0.25">
      <c r="A3" s="153"/>
      <c r="B3" s="155"/>
      <c r="C3" s="155"/>
      <c r="D3" s="155"/>
      <c r="E3" s="155"/>
      <c r="F3" s="157"/>
    </row>
    <row r="4" spans="1:6" s="76" customFormat="1" ht="13.5" customHeight="1" x14ac:dyDescent="0.2">
      <c r="A4" s="82">
        <v>1</v>
      </c>
      <c r="B4" s="83">
        <v>2018</v>
      </c>
      <c r="C4" s="83" t="s">
        <v>48</v>
      </c>
      <c r="D4" s="84" t="s">
        <v>75</v>
      </c>
      <c r="E4" s="84" t="s">
        <v>76</v>
      </c>
      <c r="F4" s="85">
        <v>9634</v>
      </c>
    </row>
    <row r="5" spans="1:6" s="76" customFormat="1" ht="14.25" customHeight="1" x14ac:dyDescent="0.2">
      <c r="A5" s="79">
        <v>3</v>
      </c>
      <c r="B5" s="79">
        <v>2018</v>
      </c>
      <c r="C5" s="80" t="s">
        <v>50</v>
      </c>
      <c r="D5" s="78" t="s">
        <v>56</v>
      </c>
      <c r="E5" s="77" t="s">
        <v>71</v>
      </c>
      <c r="F5" s="81">
        <v>7152</v>
      </c>
    </row>
    <row r="6" spans="1:6" x14ac:dyDescent="0.2">
      <c r="A6" s="74">
        <v>1</v>
      </c>
      <c r="B6" s="74">
        <v>2018</v>
      </c>
      <c r="C6" s="74" t="s">
        <v>49</v>
      </c>
      <c r="D6" s="71" t="s">
        <v>67</v>
      </c>
      <c r="E6" s="71" t="s">
        <v>68</v>
      </c>
      <c r="F6" s="63">
        <v>17527</v>
      </c>
    </row>
    <row r="7" spans="1:6" x14ac:dyDescent="0.2">
      <c r="A7" s="75">
        <v>2</v>
      </c>
      <c r="B7" s="74">
        <v>2018</v>
      </c>
      <c r="C7" s="75" t="s">
        <v>49</v>
      </c>
      <c r="D7" s="73" t="s">
        <v>69</v>
      </c>
      <c r="E7" s="73" t="s">
        <v>70</v>
      </c>
      <c r="F7" s="63">
        <v>34577</v>
      </c>
    </row>
    <row r="8" spans="1:6" ht="12.75" customHeight="1" x14ac:dyDescent="0.2">
      <c r="A8" s="75">
        <v>4</v>
      </c>
      <c r="B8" s="74">
        <v>2018</v>
      </c>
      <c r="C8" s="75" t="s">
        <v>32</v>
      </c>
      <c r="D8" s="72" t="s">
        <v>73</v>
      </c>
      <c r="E8" s="71" t="s">
        <v>74</v>
      </c>
      <c r="F8" s="63">
        <v>16516</v>
      </c>
    </row>
    <row r="9" spans="1:6" ht="13.5" thickBot="1" x14ac:dyDescent="0.25">
      <c r="A9" s="146" t="s">
        <v>7</v>
      </c>
      <c r="B9" s="147"/>
      <c r="C9" s="147"/>
      <c r="D9" s="147"/>
      <c r="E9" s="147"/>
      <c r="F9" s="63">
        <v>13988.247020000001</v>
      </c>
    </row>
    <row r="10" spans="1:6" ht="15.75" thickBot="1" x14ac:dyDescent="0.3">
      <c r="A10" s="148" t="s">
        <v>8</v>
      </c>
      <c r="B10" s="149"/>
      <c r="C10" s="149"/>
      <c r="D10" s="149"/>
      <c r="E10" s="149"/>
      <c r="F10" s="64">
        <v>99394.247019999995</v>
      </c>
    </row>
    <row r="11" spans="1:6" ht="15" x14ac:dyDescent="0.25">
      <c r="A11" s="65"/>
      <c r="B11" s="65"/>
      <c r="C11" s="65"/>
      <c r="D11" s="65"/>
      <c r="E11" s="65"/>
      <c r="F11" s="66"/>
    </row>
    <row r="13" spans="1:6" ht="12.75" customHeight="1" x14ac:dyDescent="0.2">
      <c r="A13" s="150" t="s">
        <v>53</v>
      </c>
      <c r="B13" s="150"/>
      <c r="C13" s="150"/>
      <c r="D13" s="150"/>
      <c r="E13" s="150"/>
      <c r="F13" s="150"/>
    </row>
  </sheetData>
  <mergeCells count="10">
    <mergeCell ref="A9:E9"/>
    <mergeCell ref="A10:E10"/>
    <mergeCell ref="A13:F13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27559055118110237" bottom="0.27559055118110237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0.25" customHeight="1" x14ac:dyDescent="0.2">
      <c r="A2" s="142" t="s">
        <v>92</v>
      </c>
      <c r="B2" s="142"/>
      <c r="C2" s="142"/>
      <c r="D2" s="142"/>
    </row>
    <row r="3" spans="1:4" ht="23.25" x14ac:dyDescent="0.35">
      <c r="A3" s="69"/>
      <c r="B3" s="69"/>
      <c r="C3" s="69"/>
      <c r="D3" s="69"/>
    </row>
    <row r="4" spans="1:4" ht="13.5" thickBot="1" x14ac:dyDescent="0.25"/>
    <row r="5" spans="1:4" ht="31.5" x14ac:dyDescent="0.2">
      <c r="A5" s="47"/>
      <c r="B5" s="67" t="s">
        <v>9</v>
      </c>
      <c r="C5" s="67" t="s">
        <v>10</v>
      </c>
      <c r="D5" s="67" t="s">
        <v>11</v>
      </c>
    </row>
    <row r="6" spans="1:4" ht="21.75" customHeight="1" x14ac:dyDescent="0.2">
      <c r="A6" s="86" t="s">
        <v>80</v>
      </c>
      <c r="B6" s="53"/>
      <c r="C6" s="87">
        <v>350286.64552000002</v>
      </c>
      <c r="D6" s="53"/>
    </row>
    <row r="7" spans="1:4" ht="23.25" customHeight="1" x14ac:dyDescent="0.2">
      <c r="A7" s="7" t="s">
        <v>81</v>
      </c>
      <c r="B7" s="55">
        <v>498701.53</v>
      </c>
      <c r="C7" s="55">
        <v>537964.42999999993</v>
      </c>
      <c r="D7" s="88">
        <v>201204.88102</v>
      </c>
    </row>
    <row r="8" spans="1:4" ht="25.5" x14ac:dyDescent="0.2">
      <c r="A8" s="2" t="s">
        <v>17</v>
      </c>
      <c r="B8" s="62">
        <v>0</v>
      </c>
      <c r="C8" s="62"/>
      <c r="D8" s="62">
        <v>91521.600000000006</v>
      </c>
    </row>
    <row r="9" spans="1:4" ht="39" thickBot="1" x14ac:dyDescent="0.25">
      <c r="A9" s="2" t="s">
        <v>18</v>
      </c>
      <c r="B9" s="62">
        <v>0</v>
      </c>
      <c r="C9" s="62"/>
      <c r="D9" s="88">
        <v>32947.776000000005</v>
      </c>
    </row>
    <row r="10" spans="1:4" ht="15.75" thickBot="1" x14ac:dyDescent="0.3">
      <c r="A10" s="12" t="s">
        <v>82</v>
      </c>
      <c r="B10" s="56">
        <v>498701.53</v>
      </c>
      <c r="C10" s="56">
        <v>888251.07551999995</v>
      </c>
      <c r="D10" s="57">
        <v>325674.25702000002</v>
      </c>
    </row>
    <row r="12" spans="1:4" ht="15.75" hidden="1" x14ac:dyDescent="0.25">
      <c r="A12" s="145" t="s">
        <v>83</v>
      </c>
      <c r="B12" s="145"/>
      <c r="C12" s="145"/>
      <c r="D12" s="49">
        <v>562576.81849999994</v>
      </c>
    </row>
    <row r="13" spans="1:4" ht="15" x14ac:dyDescent="0.25">
      <c r="A13" s="51" t="s">
        <v>84</v>
      </c>
      <c r="B13" s="51"/>
      <c r="C13" s="51"/>
      <c r="D13" s="60">
        <v>562576.81849999994</v>
      </c>
    </row>
    <row r="15" spans="1:4" ht="15.75" x14ac:dyDescent="0.25">
      <c r="A15" s="68"/>
      <c r="B15" s="68"/>
      <c r="C15" s="68"/>
      <c r="D15" s="68"/>
    </row>
    <row r="16" spans="1:4" ht="15.75" x14ac:dyDescent="0.25">
      <c r="A16" s="68"/>
      <c r="B16" s="68"/>
      <c r="C16" s="68"/>
      <c r="D16" s="68"/>
    </row>
    <row r="17" spans="1:4" x14ac:dyDescent="0.2">
      <c r="A17" s="89" t="s">
        <v>85</v>
      </c>
      <c r="B17" s="90"/>
      <c r="C17" s="90"/>
      <c r="D17" s="91">
        <v>93448.3</v>
      </c>
    </row>
    <row r="18" spans="1:4" ht="15.75" x14ac:dyDescent="0.25">
      <c r="A18" s="68"/>
      <c r="B18" s="68"/>
      <c r="C18" s="68"/>
      <c r="D18" s="68"/>
    </row>
    <row r="19" spans="1:4" ht="12.75" customHeight="1" x14ac:dyDescent="0.2">
      <c r="A19" s="50" t="s">
        <v>86</v>
      </c>
      <c r="B19" s="50"/>
      <c r="C19" s="50"/>
      <c r="D19" s="50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3" workbookViewId="0">
      <selection activeCell="A13" sqref="A13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3.75" customHeight="1" thickBot="1" x14ac:dyDescent="0.25">
      <c r="A1" s="151" t="s">
        <v>91</v>
      </c>
      <c r="B1" s="151"/>
      <c r="C1" s="151"/>
      <c r="D1" s="151"/>
      <c r="E1" s="151"/>
      <c r="F1" s="151"/>
      <c r="G1" s="151"/>
      <c r="H1" s="151"/>
    </row>
    <row r="2" spans="1:8" ht="15.75" x14ac:dyDescent="0.25">
      <c r="A2" s="152" t="s">
        <v>0</v>
      </c>
      <c r="B2" s="154" t="s">
        <v>1</v>
      </c>
      <c r="C2" s="154" t="s">
        <v>2</v>
      </c>
      <c r="D2" s="154" t="s">
        <v>3</v>
      </c>
      <c r="E2" s="154" t="s">
        <v>4</v>
      </c>
      <c r="F2" s="154" t="s">
        <v>5</v>
      </c>
      <c r="G2" s="164" t="s">
        <v>87</v>
      </c>
      <c r="H2" s="165"/>
    </row>
    <row r="3" spans="1:8" ht="16.5" thickBot="1" x14ac:dyDescent="0.3">
      <c r="A3" s="162"/>
      <c r="B3" s="163"/>
      <c r="C3" s="163"/>
      <c r="D3" s="163"/>
      <c r="E3" s="163"/>
      <c r="F3" s="163"/>
      <c r="G3" s="92" t="s">
        <v>88</v>
      </c>
      <c r="H3" s="93" t="s">
        <v>6</v>
      </c>
    </row>
    <row r="4" spans="1:8" s="94" customFormat="1" ht="15" customHeight="1" x14ac:dyDescent="0.25">
      <c r="A4" s="138">
        <v>1</v>
      </c>
      <c r="B4" s="138">
        <v>2018</v>
      </c>
      <c r="C4" s="138" t="s">
        <v>57</v>
      </c>
      <c r="D4" s="132"/>
      <c r="E4" s="132" t="s">
        <v>122</v>
      </c>
      <c r="F4" s="132">
        <v>4880.3999999999996</v>
      </c>
      <c r="G4" s="100"/>
      <c r="H4" s="101"/>
    </row>
    <row r="5" spans="1:8" s="94" customFormat="1" ht="12.75" customHeight="1" x14ac:dyDescent="0.25">
      <c r="A5" s="107">
        <v>2</v>
      </c>
      <c r="B5" s="107">
        <v>2018</v>
      </c>
      <c r="C5" s="137" t="s">
        <v>57</v>
      </c>
      <c r="D5" s="139" t="s">
        <v>110</v>
      </c>
      <c r="E5" s="140" t="s">
        <v>62</v>
      </c>
      <c r="F5" s="141">
        <v>640</v>
      </c>
      <c r="G5" s="100"/>
      <c r="H5" s="101"/>
    </row>
    <row r="6" spans="1:8" s="131" customFormat="1" ht="12.75" customHeight="1" x14ac:dyDescent="0.25">
      <c r="A6" s="137">
        <v>3</v>
      </c>
      <c r="B6" s="137">
        <v>2018</v>
      </c>
      <c r="C6" s="138" t="s">
        <v>57</v>
      </c>
      <c r="D6" s="131" t="s">
        <v>115</v>
      </c>
      <c r="E6" s="134" t="s">
        <v>123</v>
      </c>
      <c r="F6" s="63">
        <v>34040</v>
      </c>
      <c r="G6" s="100"/>
      <c r="H6" s="101"/>
    </row>
    <row r="7" spans="1:8" s="131" customFormat="1" ht="12.75" customHeight="1" x14ac:dyDescent="0.25">
      <c r="A7" s="108">
        <v>4</v>
      </c>
      <c r="B7" s="107">
        <v>2018</v>
      </c>
      <c r="C7" s="108" t="s">
        <v>57</v>
      </c>
      <c r="D7" s="104" t="s">
        <v>107</v>
      </c>
      <c r="E7" s="105" t="s">
        <v>111</v>
      </c>
      <c r="F7" s="63">
        <v>1268</v>
      </c>
      <c r="G7" s="100"/>
      <c r="H7" s="101"/>
    </row>
    <row r="8" spans="1:8" x14ac:dyDescent="0.2">
      <c r="A8" s="138">
        <v>5</v>
      </c>
      <c r="B8" s="98">
        <v>2018</v>
      </c>
      <c r="C8" s="99" t="s">
        <v>58</v>
      </c>
      <c r="D8" s="97" t="s">
        <v>93</v>
      </c>
      <c r="E8" s="95" t="s">
        <v>94</v>
      </c>
      <c r="F8" s="63">
        <v>3290</v>
      </c>
      <c r="G8" s="6"/>
      <c r="H8" s="6"/>
    </row>
    <row r="9" spans="1:8" s="109" customFormat="1" x14ac:dyDescent="0.2">
      <c r="A9" s="137">
        <v>6</v>
      </c>
      <c r="B9" s="117">
        <v>2018</v>
      </c>
      <c r="C9" s="118" t="s">
        <v>58</v>
      </c>
      <c r="D9" s="114" t="s">
        <v>56</v>
      </c>
      <c r="E9" s="115" t="s">
        <v>63</v>
      </c>
      <c r="F9" s="63">
        <v>6989</v>
      </c>
      <c r="G9" s="110"/>
      <c r="H9" s="110"/>
    </row>
    <row r="10" spans="1:8" s="109" customFormat="1" x14ac:dyDescent="0.2">
      <c r="A10" s="137">
        <v>7</v>
      </c>
      <c r="B10" s="117">
        <v>2018</v>
      </c>
      <c r="C10" s="118" t="s">
        <v>58</v>
      </c>
      <c r="D10" s="114" t="s">
        <v>54</v>
      </c>
      <c r="E10" s="116" t="s">
        <v>64</v>
      </c>
      <c r="F10" s="63">
        <v>16568</v>
      </c>
      <c r="G10" s="110"/>
      <c r="H10" s="110"/>
    </row>
    <row r="11" spans="1:8" s="109" customFormat="1" x14ac:dyDescent="0.2">
      <c r="A11" s="138">
        <v>8</v>
      </c>
      <c r="B11" s="117">
        <v>2018</v>
      </c>
      <c r="C11" s="113" t="s">
        <v>58</v>
      </c>
      <c r="D11" s="114" t="s">
        <v>112</v>
      </c>
      <c r="E11" s="115" t="s">
        <v>113</v>
      </c>
      <c r="F11" s="63">
        <v>529</v>
      </c>
      <c r="G11" s="110"/>
      <c r="H11" s="110"/>
    </row>
    <row r="12" spans="1:8" x14ac:dyDescent="0.2">
      <c r="A12" s="138">
        <v>9</v>
      </c>
      <c r="B12" s="107">
        <v>2018</v>
      </c>
      <c r="C12" s="108" t="s">
        <v>59</v>
      </c>
      <c r="D12" s="106" t="s">
        <v>93</v>
      </c>
      <c r="E12" s="103" t="s">
        <v>95</v>
      </c>
      <c r="F12" s="63">
        <v>1327</v>
      </c>
      <c r="G12" s="102"/>
      <c r="H12" s="6"/>
    </row>
    <row r="13" spans="1:8" x14ac:dyDescent="0.2">
      <c r="A13" s="137">
        <v>10</v>
      </c>
      <c r="B13" s="107">
        <v>2018</v>
      </c>
      <c r="C13" s="108" t="s">
        <v>59</v>
      </c>
      <c r="D13" s="106" t="s">
        <v>96</v>
      </c>
      <c r="E13" s="103" t="s">
        <v>95</v>
      </c>
      <c r="F13" s="63">
        <v>3908</v>
      </c>
      <c r="G13" s="102"/>
      <c r="H13" s="6"/>
    </row>
    <row r="14" spans="1:8" x14ac:dyDescent="0.2">
      <c r="A14" s="137">
        <v>11</v>
      </c>
      <c r="B14" s="98">
        <v>2018</v>
      </c>
      <c r="C14" s="99" t="s">
        <v>60</v>
      </c>
      <c r="D14" s="97" t="s">
        <v>54</v>
      </c>
      <c r="E14" s="95" t="s">
        <v>97</v>
      </c>
      <c r="F14" s="63">
        <v>2163</v>
      </c>
      <c r="G14" s="6"/>
      <c r="H14" s="6"/>
    </row>
    <row r="15" spans="1:8" x14ac:dyDescent="0.2">
      <c r="A15" s="138">
        <v>12</v>
      </c>
      <c r="B15" s="98">
        <v>2018</v>
      </c>
      <c r="C15" s="99" t="s">
        <v>60</v>
      </c>
      <c r="D15" s="97" t="s">
        <v>98</v>
      </c>
      <c r="E15" s="95" t="s">
        <v>99</v>
      </c>
      <c r="F15" s="63">
        <v>19227</v>
      </c>
      <c r="G15" s="6"/>
      <c r="H15" s="6"/>
    </row>
    <row r="16" spans="1:8" x14ac:dyDescent="0.2">
      <c r="A16" s="138">
        <v>13</v>
      </c>
      <c r="B16" s="98">
        <v>2018</v>
      </c>
      <c r="C16" s="99" t="s">
        <v>60</v>
      </c>
      <c r="D16" s="97" t="s">
        <v>100</v>
      </c>
      <c r="E16" s="95" t="s">
        <v>95</v>
      </c>
      <c r="F16" s="63">
        <v>2712</v>
      </c>
      <c r="G16" s="6"/>
      <c r="H16" s="6"/>
    </row>
    <row r="17" spans="1:8" s="111" customFormat="1" x14ac:dyDescent="0.2">
      <c r="A17" s="137">
        <v>14</v>
      </c>
      <c r="B17" s="124">
        <v>2018</v>
      </c>
      <c r="C17" s="121" t="s">
        <v>60</v>
      </c>
      <c r="D17" s="122" t="s">
        <v>56</v>
      </c>
      <c r="E17" s="123" t="s">
        <v>114</v>
      </c>
      <c r="F17" s="63">
        <v>10826</v>
      </c>
      <c r="G17" s="112"/>
      <c r="H17" s="112"/>
    </row>
    <row r="18" spans="1:8" s="111" customFormat="1" x14ac:dyDescent="0.2">
      <c r="A18" s="137">
        <v>15</v>
      </c>
      <c r="B18" s="124">
        <v>2018</v>
      </c>
      <c r="C18" s="125" t="s">
        <v>60</v>
      </c>
      <c r="D18" s="122" t="s">
        <v>65</v>
      </c>
      <c r="E18" s="123" t="s">
        <v>89</v>
      </c>
      <c r="F18" s="63">
        <v>11151</v>
      </c>
      <c r="G18" s="112"/>
      <c r="H18" s="112"/>
    </row>
    <row r="19" spans="1:8" s="131" customFormat="1" x14ac:dyDescent="0.2">
      <c r="A19" s="138">
        <v>16</v>
      </c>
      <c r="B19" s="137">
        <v>2018</v>
      </c>
      <c r="C19" s="138" t="s">
        <v>60</v>
      </c>
      <c r="D19" s="134"/>
      <c r="E19" s="135" t="s">
        <v>124</v>
      </c>
      <c r="F19" s="63">
        <v>10000</v>
      </c>
      <c r="G19" s="133"/>
      <c r="H19" s="133"/>
    </row>
    <row r="20" spans="1:8" x14ac:dyDescent="0.2">
      <c r="A20" s="138">
        <v>17</v>
      </c>
      <c r="B20" s="98">
        <v>2018</v>
      </c>
      <c r="C20" s="99" t="s">
        <v>90</v>
      </c>
      <c r="D20" s="97" t="s">
        <v>101</v>
      </c>
      <c r="E20" s="95" t="s">
        <v>102</v>
      </c>
      <c r="F20" s="63">
        <v>7584</v>
      </c>
      <c r="G20" s="6"/>
      <c r="H20" s="6"/>
    </row>
    <row r="21" spans="1:8" x14ac:dyDescent="0.2">
      <c r="A21" s="137">
        <v>18</v>
      </c>
      <c r="B21" s="98">
        <v>2018</v>
      </c>
      <c r="C21" s="99" t="s">
        <v>90</v>
      </c>
      <c r="D21" s="97" t="s">
        <v>103</v>
      </c>
      <c r="E21" s="95" t="s">
        <v>95</v>
      </c>
      <c r="F21" s="63">
        <v>2484</v>
      </c>
      <c r="G21" s="6"/>
      <c r="H21" s="6"/>
    </row>
    <row r="22" spans="1:8" s="119" customFormat="1" x14ac:dyDescent="0.2">
      <c r="A22" s="137">
        <v>19</v>
      </c>
      <c r="B22" s="129">
        <v>2018</v>
      </c>
      <c r="C22" s="130" t="s">
        <v>90</v>
      </c>
      <c r="D22" s="126" t="s">
        <v>56</v>
      </c>
      <c r="E22" s="128" t="s">
        <v>66</v>
      </c>
      <c r="F22" s="63">
        <v>1626</v>
      </c>
      <c r="G22" s="120"/>
      <c r="H22" s="120"/>
    </row>
    <row r="23" spans="1:8" s="119" customFormat="1" x14ac:dyDescent="0.2">
      <c r="A23" s="138">
        <v>20</v>
      </c>
      <c r="B23" s="129">
        <v>2018</v>
      </c>
      <c r="C23" s="130" t="s">
        <v>90</v>
      </c>
      <c r="D23" s="126" t="s">
        <v>115</v>
      </c>
      <c r="E23" s="127" t="s">
        <v>116</v>
      </c>
      <c r="F23" s="63">
        <v>666</v>
      </c>
      <c r="G23" s="120"/>
      <c r="H23" s="120"/>
    </row>
    <row r="24" spans="1:8" s="119" customFormat="1" x14ac:dyDescent="0.2">
      <c r="A24" s="138">
        <v>21</v>
      </c>
      <c r="B24" s="129">
        <v>2018</v>
      </c>
      <c r="C24" s="130" t="s">
        <v>90</v>
      </c>
      <c r="D24" s="126" t="s">
        <v>117</v>
      </c>
      <c r="E24" s="127" t="s">
        <v>118</v>
      </c>
      <c r="F24" s="63">
        <v>595</v>
      </c>
      <c r="G24" s="120"/>
      <c r="H24" s="120"/>
    </row>
    <row r="25" spans="1:8" s="119" customFormat="1" x14ac:dyDescent="0.2">
      <c r="A25" s="137">
        <v>22</v>
      </c>
      <c r="B25" s="129">
        <v>2018</v>
      </c>
      <c r="C25" s="130" t="s">
        <v>90</v>
      </c>
      <c r="D25" s="126" t="s">
        <v>119</v>
      </c>
      <c r="E25" s="127" t="s">
        <v>120</v>
      </c>
      <c r="F25" s="63">
        <v>351</v>
      </c>
      <c r="G25" s="120"/>
      <c r="H25" s="120"/>
    </row>
    <row r="26" spans="1:8" s="119" customFormat="1" x14ac:dyDescent="0.2">
      <c r="A26" s="137">
        <v>23</v>
      </c>
      <c r="B26" s="129">
        <v>2018</v>
      </c>
      <c r="C26" s="130" t="s">
        <v>90</v>
      </c>
      <c r="D26" s="126" t="s">
        <v>121</v>
      </c>
      <c r="E26" s="127" t="s">
        <v>120</v>
      </c>
      <c r="F26" s="63">
        <v>236</v>
      </c>
      <c r="G26" s="120"/>
      <c r="H26" s="120"/>
    </row>
    <row r="27" spans="1:8" x14ac:dyDescent="0.2">
      <c r="A27" s="138">
        <v>24</v>
      </c>
      <c r="B27" s="98">
        <v>2018</v>
      </c>
      <c r="C27" s="99" t="s">
        <v>61</v>
      </c>
      <c r="D27" s="97" t="s">
        <v>104</v>
      </c>
      <c r="E27" s="95" t="s">
        <v>105</v>
      </c>
      <c r="F27" s="63">
        <v>1790</v>
      </c>
      <c r="G27" s="6"/>
      <c r="H27" s="6"/>
    </row>
    <row r="28" spans="1:8" x14ac:dyDescent="0.2">
      <c r="A28" s="138">
        <v>25</v>
      </c>
      <c r="B28" s="98">
        <v>2018</v>
      </c>
      <c r="C28" s="99" t="s">
        <v>61</v>
      </c>
      <c r="D28" s="97" t="s">
        <v>55</v>
      </c>
      <c r="E28" s="95" t="s">
        <v>105</v>
      </c>
      <c r="F28" s="63">
        <v>3160</v>
      </c>
      <c r="G28" s="6"/>
      <c r="H28" s="6"/>
    </row>
    <row r="29" spans="1:8" x14ac:dyDescent="0.2">
      <c r="A29" s="137">
        <v>26</v>
      </c>
      <c r="B29" s="98">
        <v>2018</v>
      </c>
      <c r="C29" s="99" t="s">
        <v>61</v>
      </c>
      <c r="D29" s="97" t="s">
        <v>106</v>
      </c>
      <c r="E29" s="95" t="s">
        <v>94</v>
      </c>
      <c r="F29" s="63">
        <v>2171</v>
      </c>
      <c r="G29" s="6"/>
      <c r="H29" s="6"/>
    </row>
    <row r="30" spans="1:8" x14ac:dyDescent="0.2">
      <c r="A30" s="137">
        <v>27</v>
      </c>
      <c r="B30" s="98">
        <v>2018</v>
      </c>
      <c r="C30" s="99" t="s">
        <v>61</v>
      </c>
      <c r="D30" s="97" t="s">
        <v>107</v>
      </c>
      <c r="E30" s="95" t="s">
        <v>105</v>
      </c>
      <c r="F30" s="63">
        <v>2983</v>
      </c>
      <c r="G30" s="6"/>
      <c r="H30" s="6"/>
    </row>
    <row r="31" spans="1:8" x14ac:dyDescent="0.2">
      <c r="A31" s="138">
        <v>28</v>
      </c>
      <c r="B31" s="98">
        <v>2018</v>
      </c>
      <c r="C31" s="99" t="s">
        <v>61</v>
      </c>
      <c r="D31" s="97" t="s">
        <v>108</v>
      </c>
      <c r="E31" s="95" t="s">
        <v>95</v>
      </c>
      <c r="F31" s="63">
        <v>3257</v>
      </c>
      <c r="G31" s="6"/>
      <c r="H31" s="6"/>
    </row>
    <row r="32" spans="1:8" x14ac:dyDescent="0.2">
      <c r="A32" s="138">
        <v>29</v>
      </c>
      <c r="B32" s="98">
        <v>2018</v>
      </c>
      <c r="C32" s="99" t="s">
        <v>61</v>
      </c>
      <c r="D32" s="95"/>
      <c r="E32" s="96" t="s">
        <v>109</v>
      </c>
      <c r="F32" s="63">
        <v>2477</v>
      </c>
      <c r="G32" s="6"/>
      <c r="H32" s="6"/>
    </row>
    <row r="33" spans="1:8" x14ac:dyDescent="0.2">
      <c r="A33" s="137">
        <v>30</v>
      </c>
      <c r="B33" s="137">
        <v>2018</v>
      </c>
      <c r="C33" s="138" t="s">
        <v>61</v>
      </c>
      <c r="D33" s="134" t="s">
        <v>56</v>
      </c>
      <c r="E33" s="136" t="s">
        <v>66</v>
      </c>
      <c r="F33" s="63">
        <v>1958</v>
      </c>
      <c r="G33" s="6"/>
      <c r="H33" s="6"/>
    </row>
    <row r="34" spans="1:8" ht="13.5" thickBot="1" x14ac:dyDescent="0.25">
      <c r="A34" s="158" t="s">
        <v>7</v>
      </c>
      <c r="B34" s="159"/>
      <c r="C34" s="159"/>
      <c r="D34" s="159"/>
      <c r="E34" s="159"/>
      <c r="F34" s="63">
        <v>40348.481020000007</v>
      </c>
      <c r="G34" s="6"/>
      <c r="H34" s="6"/>
    </row>
    <row r="35" spans="1:8" ht="15.75" thickBot="1" x14ac:dyDescent="0.3">
      <c r="A35" s="148" t="s">
        <v>8</v>
      </c>
      <c r="B35" s="149"/>
      <c r="C35" s="149"/>
      <c r="D35" s="149"/>
      <c r="E35" s="149"/>
      <c r="F35" s="64">
        <v>201204.88102</v>
      </c>
      <c r="G35" s="160"/>
      <c r="H35" s="161"/>
    </row>
    <row r="38" spans="1:8" ht="12.75" customHeight="1" x14ac:dyDescent="0.2">
      <c r="A38" s="50" t="s">
        <v>86</v>
      </c>
      <c r="B38" s="50"/>
      <c r="C38" s="50"/>
      <c r="D38" s="50"/>
      <c r="E38" s="50"/>
    </row>
  </sheetData>
  <mergeCells count="11">
    <mergeCell ref="A34:E34"/>
    <mergeCell ref="A35:E35"/>
    <mergeCell ref="G35:H35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6" t="s">
        <v>45</v>
      </c>
      <c r="B3" s="166"/>
      <c r="C3" s="166"/>
      <c r="D3" s="166"/>
      <c r="E3" s="166"/>
      <c r="F3" s="166"/>
      <c r="G3" s="166"/>
    </row>
    <row r="5" spans="1:7" ht="15.75" x14ac:dyDescent="0.25">
      <c r="A5" s="145" t="s">
        <v>31</v>
      </c>
      <c r="B5" s="145"/>
      <c r="C5" s="145"/>
      <c r="D5" s="145"/>
      <c r="E5" s="145"/>
      <c r="F5" s="145"/>
      <c r="G5" s="9">
        <v>143414.07</v>
      </c>
    </row>
    <row r="6" spans="1:7" ht="13.5" thickBot="1" x14ac:dyDescent="0.25"/>
    <row r="7" spans="1:7" ht="63.75" thickBot="1" x14ac:dyDescent="0.3">
      <c r="A7" s="10"/>
      <c r="B7" s="11" t="s">
        <v>9</v>
      </c>
      <c r="C7" s="11" t="s">
        <v>10</v>
      </c>
      <c r="D7" s="16" t="s">
        <v>11</v>
      </c>
      <c r="E7" s="11" t="s">
        <v>12</v>
      </c>
      <c r="F7" s="11" t="s">
        <v>13</v>
      </c>
      <c r="G7" s="17" t="s">
        <v>14</v>
      </c>
    </row>
    <row r="8" spans="1:7" ht="15" customHeight="1" x14ac:dyDescent="0.2">
      <c r="A8" s="3" t="s">
        <v>16</v>
      </c>
      <c r="B8" s="4" t="e">
        <f>#REF!</f>
        <v>#REF!</v>
      </c>
      <c r="C8" s="4" t="e">
        <f>#REF!</f>
        <v>#REF!</v>
      </c>
      <c r="D8" s="18" t="e">
        <f>'расход по дому ТО'!I25</f>
        <v>#REF!</v>
      </c>
      <c r="E8" s="4">
        <v>23079.91</v>
      </c>
      <c r="F8" s="4">
        <v>0</v>
      </c>
      <c r="G8" s="19" t="e">
        <f>C8-D8</f>
        <v>#REF!</v>
      </c>
    </row>
    <row r="9" spans="1:7" ht="33" customHeight="1" x14ac:dyDescent="0.2">
      <c r="A9" s="2" t="s">
        <v>17</v>
      </c>
      <c r="B9" s="1">
        <v>0</v>
      </c>
      <c r="C9" s="1">
        <v>0</v>
      </c>
      <c r="D9" s="18" t="e">
        <f>(#REF!*1.74)*1</f>
        <v>#REF!</v>
      </c>
      <c r="E9" s="1">
        <v>0</v>
      </c>
      <c r="F9" s="1">
        <v>0</v>
      </c>
      <c r="G9" s="19" t="e">
        <f>C9-D9</f>
        <v>#REF!</v>
      </c>
    </row>
    <row r="10" spans="1:7" ht="31.5" customHeight="1" x14ac:dyDescent="0.2">
      <c r="A10" s="2" t="s">
        <v>18</v>
      </c>
      <c r="B10" s="1"/>
      <c r="C10" s="1"/>
      <c r="D10" s="18" t="e">
        <f>(#REF!*0.6)*1</f>
        <v>#REF!</v>
      </c>
      <c r="E10" s="1">
        <v>0</v>
      </c>
      <c r="F10" s="1">
        <v>0</v>
      </c>
      <c r="G10" s="19" t="e">
        <f>C10-D10</f>
        <v>#REF!</v>
      </c>
    </row>
    <row r="11" spans="1:7" ht="15" customHeight="1" x14ac:dyDescent="0.2">
      <c r="A11" s="3" t="s">
        <v>19</v>
      </c>
      <c r="B11" s="1">
        <v>0</v>
      </c>
      <c r="C11" s="1">
        <v>0</v>
      </c>
      <c r="D11" s="18"/>
      <c r="E11" s="1">
        <v>0</v>
      </c>
      <c r="F11" s="1">
        <v>0</v>
      </c>
      <c r="G11" s="20">
        <f t="shared" ref="G11:G13" si="0">C11-E11</f>
        <v>0</v>
      </c>
    </row>
    <row r="12" spans="1:7" ht="26.25" customHeight="1" x14ac:dyDescent="0.2">
      <c r="A12" s="2" t="s">
        <v>20</v>
      </c>
      <c r="B12" s="1">
        <v>0</v>
      </c>
      <c r="C12" s="1">
        <v>0</v>
      </c>
      <c r="D12" s="18"/>
      <c r="E12" s="1">
        <v>0</v>
      </c>
      <c r="F12" s="1">
        <v>0</v>
      </c>
      <c r="G12" s="20">
        <f t="shared" si="0"/>
        <v>0</v>
      </c>
    </row>
    <row r="13" spans="1:7" ht="34.5" customHeight="1" thickBot="1" x14ac:dyDescent="0.25">
      <c r="A13" s="21" t="s">
        <v>21</v>
      </c>
      <c r="B13" s="6">
        <v>0</v>
      </c>
      <c r="C13" s="6">
        <v>0</v>
      </c>
      <c r="D13" s="41"/>
      <c r="E13" s="6">
        <v>0</v>
      </c>
      <c r="F13" s="6">
        <v>0</v>
      </c>
      <c r="G13" s="42">
        <f t="shared" si="0"/>
        <v>0</v>
      </c>
    </row>
    <row r="14" spans="1:7" ht="15" customHeight="1" thickBot="1" x14ac:dyDescent="0.3">
      <c r="A14" s="12" t="s">
        <v>28</v>
      </c>
      <c r="B14" s="13" t="e">
        <f t="shared" ref="B14:G14" si="1">SUM(B8:B13)</f>
        <v>#REF!</v>
      </c>
      <c r="C14" s="13" t="e">
        <f t="shared" si="1"/>
        <v>#REF!</v>
      </c>
      <c r="D14" s="14" t="e">
        <f t="shared" si="1"/>
        <v>#REF!</v>
      </c>
      <c r="E14" s="13">
        <f t="shared" si="1"/>
        <v>23079.91</v>
      </c>
      <c r="F14" s="13">
        <f t="shared" si="1"/>
        <v>0</v>
      </c>
      <c r="G14" s="38" t="e">
        <f t="shared" si="1"/>
        <v>#REF!</v>
      </c>
    </row>
    <row r="15" spans="1:7" ht="15" customHeight="1" x14ac:dyDescent="0.25">
      <c r="A15" s="39"/>
      <c r="B15" s="39"/>
      <c r="C15" s="39"/>
      <c r="D15" s="40"/>
      <c r="E15" s="39"/>
      <c r="F15" s="39"/>
      <c r="G15" s="40"/>
    </row>
    <row r="16" spans="1:7" ht="15.75" x14ac:dyDescent="0.25">
      <c r="A16" s="145" t="s">
        <v>46</v>
      </c>
      <c r="B16" s="145"/>
      <c r="C16" s="145"/>
      <c r="D16" s="145"/>
      <c r="E16" s="145"/>
      <c r="F16" s="145"/>
      <c r="G16" s="15" t="e">
        <f>G5+C14-D14</f>
        <v>#REF!</v>
      </c>
    </row>
    <row r="17" spans="1:7 16384:16384" ht="15" customHeight="1" x14ac:dyDescent="0.25">
      <c r="A17" s="39"/>
      <c r="B17" s="39"/>
      <c r="C17" s="39"/>
      <c r="D17" s="40"/>
      <c r="E17" s="39"/>
      <c r="F17" s="39"/>
      <c r="G17" s="40"/>
    </row>
    <row r="18" spans="1:7 16384:16384" ht="15" customHeight="1" x14ac:dyDescent="0.25">
      <c r="A18" s="39"/>
      <c r="B18" s="39"/>
      <c r="C18" s="39"/>
      <c r="D18" s="40"/>
      <c r="E18" s="39"/>
      <c r="F18" s="39"/>
      <c r="G18" s="40"/>
    </row>
    <row r="19" spans="1:7 16384:16384" ht="15" customHeight="1" x14ac:dyDescent="0.25">
      <c r="A19" s="39"/>
      <c r="B19" s="39"/>
      <c r="C19" s="39"/>
      <c r="D19" s="40"/>
      <c r="E19" s="39"/>
      <c r="F19" s="39"/>
      <c r="G19" s="40"/>
    </row>
    <row r="20" spans="1:7 16384:16384" ht="15.75" x14ac:dyDescent="0.25">
      <c r="A20" s="145" t="s">
        <v>31</v>
      </c>
      <c r="B20" s="145"/>
      <c r="C20" s="145"/>
      <c r="D20" s="145"/>
      <c r="E20" s="145"/>
      <c r="F20" s="145"/>
      <c r="G20" s="15">
        <v>29380.22</v>
      </c>
    </row>
    <row r="21" spans="1:7 16384:16384" ht="15" customHeight="1" thickBot="1" x14ac:dyDescent="0.3">
      <c r="A21" s="39"/>
      <c r="B21" s="39"/>
      <c r="C21" s="39"/>
      <c r="D21" s="40"/>
      <c r="E21" s="39"/>
      <c r="F21" s="39"/>
      <c r="G21" s="40"/>
    </row>
    <row r="22" spans="1:7 16384:16384" ht="15" customHeight="1" thickBot="1" x14ac:dyDescent="0.25">
      <c r="A22" s="43" t="s">
        <v>29</v>
      </c>
      <c r="B22" s="8" t="e">
        <f>#REF!</f>
        <v>#REF!</v>
      </c>
      <c r="C22" s="8" t="e">
        <f>#REF!</f>
        <v>#REF!</v>
      </c>
      <c r="D22" s="44">
        <v>0</v>
      </c>
      <c r="E22" s="8">
        <v>2861.86</v>
      </c>
      <c r="F22" s="8">
        <v>0</v>
      </c>
      <c r="G22" s="45" t="e">
        <f>C22-D22</f>
        <v>#REF!</v>
      </c>
      <c r="XFD22" s="22" t="e">
        <f>SUM(G22)</f>
        <v>#REF!</v>
      </c>
    </row>
    <row r="23" spans="1:7 16384:16384" x14ac:dyDescent="0.2">
      <c r="G23" s="22"/>
    </row>
    <row r="24" spans="1:7 16384:16384" ht="15.75" x14ac:dyDescent="0.25">
      <c r="A24" s="145" t="s">
        <v>46</v>
      </c>
      <c r="B24" s="145"/>
      <c r="C24" s="145"/>
      <c r="D24" s="145"/>
      <c r="E24" s="145"/>
      <c r="F24" s="145"/>
      <c r="G24" s="15" t="e">
        <f>G20+C22-D22</f>
        <v>#REF!</v>
      </c>
    </row>
    <row r="27" spans="1:7 16384:16384" x14ac:dyDescent="0.2">
      <c r="A27" s="167" t="s">
        <v>44</v>
      </c>
      <c r="B27" s="167"/>
      <c r="C27" s="167"/>
      <c r="D27" s="167"/>
      <c r="E27" s="167"/>
    </row>
  </sheetData>
  <mergeCells count="6">
    <mergeCell ref="A3:G3"/>
    <mergeCell ref="A5:F5"/>
    <mergeCell ref="A24:F24"/>
    <mergeCell ref="A27:E27"/>
    <mergeCell ref="A16:F16"/>
    <mergeCell ref="A20:F20"/>
  </mergeCells>
  <pageMargins left="0.7" right="0.7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25" sqref="I25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69" t="s">
        <v>22</v>
      </c>
      <c r="B2" s="169"/>
      <c r="C2" s="169"/>
      <c r="D2" s="169"/>
      <c r="E2" s="169"/>
      <c r="F2" s="169"/>
      <c r="G2" s="169"/>
      <c r="H2" s="169"/>
      <c r="I2" s="169"/>
    </row>
    <row r="3" spans="1:9" ht="17.25" x14ac:dyDescent="0.3">
      <c r="A3" s="169" t="s">
        <v>30</v>
      </c>
      <c r="B3" s="169"/>
      <c r="C3" s="169"/>
      <c r="D3" s="169"/>
      <c r="E3" s="169"/>
      <c r="F3" s="169"/>
      <c r="G3" s="169"/>
      <c r="H3" s="169"/>
      <c r="I3" s="169"/>
    </row>
    <row r="4" spans="1:9" ht="17.25" x14ac:dyDescent="0.3">
      <c r="A4" s="169" t="s">
        <v>47</v>
      </c>
      <c r="B4" s="169"/>
      <c r="C4" s="169"/>
      <c r="D4" s="169"/>
      <c r="E4" s="169"/>
      <c r="F4" s="169"/>
      <c r="G4" s="169"/>
      <c r="H4" s="169"/>
      <c r="I4" s="169"/>
    </row>
    <row r="5" spans="1:9" ht="13.5" thickBot="1" x14ac:dyDescent="0.25"/>
    <row r="6" spans="1:9" ht="45.75" thickBot="1" x14ac:dyDescent="0.25">
      <c r="A6" s="23" t="s">
        <v>0</v>
      </c>
      <c r="B6" s="24" t="s">
        <v>1</v>
      </c>
      <c r="C6" s="25" t="s">
        <v>2</v>
      </c>
      <c r="D6" s="25" t="s">
        <v>23</v>
      </c>
      <c r="E6" s="25" t="s">
        <v>4</v>
      </c>
      <c r="F6" s="26" t="s">
        <v>35</v>
      </c>
      <c r="G6" s="26" t="s">
        <v>24</v>
      </c>
      <c r="H6" s="26" t="s">
        <v>6</v>
      </c>
      <c r="I6" s="5" t="s">
        <v>25</v>
      </c>
    </row>
    <row r="7" spans="1:9" x14ac:dyDescent="0.2">
      <c r="A7" s="27">
        <v>1</v>
      </c>
      <c r="B7" s="28">
        <v>2015</v>
      </c>
      <c r="C7" s="29" t="s">
        <v>32</v>
      </c>
      <c r="D7" s="30" t="s">
        <v>33</v>
      </c>
      <c r="E7" s="31" t="s">
        <v>34</v>
      </c>
      <c r="F7" s="32" t="s">
        <v>36</v>
      </c>
      <c r="G7" s="32"/>
      <c r="H7" s="32"/>
      <c r="I7" s="33">
        <v>1643.04</v>
      </c>
    </row>
    <row r="8" spans="1:9" ht="25.5" x14ac:dyDescent="0.2">
      <c r="A8" s="27">
        <v>2</v>
      </c>
      <c r="B8" s="28">
        <v>2015</v>
      </c>
      <c r="C8" s="29" t="s">
        <v>32</v>
      </c>
      <c r="D8" s="30" t="s">
        <v>37</v>
      </c>
      <c r="E8" s="31" t="s">
        <v>38</v>
      </c>
      <c r="F8" s="32" t="s">
        <v>39</v>
      </c>
      <c r="G8" s="32"/>
      <c r="H8" s="32"/>
      <c r="I8" s="33">
        <v>16947.05</v>
      </c>
    </row>
    <row r="9" spans="1:9" x14ac:dyDescent="0.2">
      <c r="A9" s="27">
        <v>3</v>
      </c>
      <c r="B9" s="28">
        <v>2015</v>
      </c>
      <c r="C9" s="29" t="s">
        <v>32</v>
      </c>
      <c r="D9" s="30"/>
      <c r="E9" s="31" t="s">
        <v>40</v>
      </c>
      <c r="F9" s="32" t="s">
        <v>41</v>
      </c>
      <c r="G9" s="32" t="s">
        <v>42</v>
      </c>
      <c r="H9" s="32" t="s">
        <v>43</v>
      </c>
      <c r="I9" s="33">
        <v>5695.76</v>
      </c>
    </row>
    <row r="10" spans="1:9" x14ac:dyDescent="0.2">
      <c r="A10" s="27"/>
      <c r="B10" s="28"/>
      <c r="C10" s="29"/>
      <c r="D10" s="30"/>
      <c r="E10" s="31"/>
      <c r="F10" s="32"/>
      <c r="G10" s="32"/>
      <c r="H10" s="32"/>
      <c r="I10" s="33"/>
    </row>
    <row r="11" spans="1:9" x14ac:dyDescent="0.2">
      <c r="A11" s="27"/>
      <c r="B11" s="28"/>
      <c r="C11" s="29"/>
      <c r="D11" s="30"/>
      <c r="E11" s="31"/>
      <c r="F11" s="32"/>
      <c r="G11" s="32"/>
      <c r="H11" s="32"/>
      <c r="I11" s="33"/>
    </row>
    <row r="12" spans="1:9" x14ac:dyDescent="0.2">
      <c r="A12" s="27"/>
      <c r="B12" s="28"/>
      <c r="C12" s="29"/>
      <c r="D12" s="30"/>
      <c r="E12" s="31"/>
      <c r="F12" s="32"/>
      <c r="G12" s="32"/>
      <c r="H12" s="32"/>
      <c r="I12" s="33"/>
    </row>
    <row r="13" spans="1:9" x14ac:dyDescent="0.2">
      <c r="A13" s="27"/>
      <c r="B13" s="28"/>
      <c r="C13" s="29"/>
      <c r="D13" s="30"/>
      <c r="E13" s="31"/>
      <c r="F13" s="32"/>
      <c r="G13" s="32"/>
      <c r="H13" s="32"/>
      <c r="I13" s="33"/>
    </row>
    <row r="14" spans="1:9" x14ac:dyDescent="0.2">
      <c r="A14" s="27"/>
      <c r="B14" s="28"/>
      <c r="C14" s="29"/>
      <c r="D14" s="30"/>
      <c r="E14" s="31"/>
      <c r="F14" s="32"/>
      <c r="G14" s="32"/>
      <c r="H14" s="32"/>
      <c r="I14" s="33"/>
    </row>
    <row r="15" spans="1:9" x14ac:dyDescent="0.2">
      <c r="A15" s="27"/>
      <c r="B15" s="28"/>
      <c r="C15" s="29"/>
      <c r="D15" s="30"/>
      <c r="E15" s="31"/>
      <c r="F15" s="32"/>
      <c r="G15" s="32"/>
      <c r="H15" s="32"/>
      <c r="I15" s="33"/>
    </row>
    <row r="16" spans="1:9" x14ac:dyDescent="0.2">
      <c r="A16" s="27"/>
      <c r="B16" s="28"/>
      <c r="C16" s="29"/>
      <c r="D16" s="30"/>
      <c r="E16" s="31"/>
      <c r="F16" s="32"/>
      <c r="G16" s="32"/>
      <c r="H16" s="32"/>
      <c r="I16" s="33"/>
    </row>
    <row r="17" spans="1:9" hidden="1" x14ac:dyDescent="0.2">
      <c r="A17" s="27"/>
      <c r="B17" s="28"/>
      <c r="C17" s="29"/>
      <c r="D17" s="30"/>
      <c r="E17" s="31"/>
      <c r="F17" s="32"/>
      <c r="G17" s="32"/>
      <c r="H17" s="32"/>
      <c r="I17" s="33"/>
    </row>
    <row r="18" spans="1:9" hidden="1" x14ac:dyDescent="0.2">
      <c r="A18" s="27"/>
      <c r="B18" s="28"/>
      <c r="C18" s="29"/>
      <c r="D18" s="30"/>
      <c r="E18" s="31"/>
      <c r="F18" s="32"/>
      <c r="G18" s="32"/>
      <c r="H18" s="32"/>
      <c r="I18" s="33"/>
    </row>
    <row r="19" spans="1:9" hidden="1" x14ac:dyDescent="0.2">
      <c r="A19" s="27"/>
      <c r="B19" s="28"/>
      <c r="C19" s="29"/>
      <c r="D19" s="30"/>
      <c r="E19" s="31"/>
      <c r="F19" s="32"/>
      <c r="G19" s="32"/>
      <c r="H19" s="32"/>
      <c r="I19" s="33"/>
    </row>
    <row r="20" spans="1:9" hidden="1" x14ac:dyDescent="0.2">
      <c r="A20" s="27"/>
      <c r="B20" s="28"/>
      <c r="C20" s="29"/>
      <c r="D20" s="30"/>
      <c r="E20" s="31"/>
      <c r="F20" s="32"/>
      <c r="G20" s="32"/>
      <c r="H20" s="32"/>
      <c r="I20" s="33"/>
    </row>
    <row r="21" spans="1:9" hidden="1" x14ac:dyDescent="0.2">
      <c r="A21" s="27"/>
      <c r="B21" s="28"/>
      <c r="C21" s="29"/>
      <c r="D21" s="30"/>
      <c r="E21" s="31"/>
      <c r="F21" s="32"/>
      <c r="G21" s="32"/>
      <c r="H21" s="32"/>
      <c r="I21" s="33"/>
    </row>
    <row r="22" spans="1:9" hidden="1" x14ac:dyDescent="0.2">
      <c r="A22" s="27"/>
      <c r="B22" s="28"/>
      <c r="C22" s="29"/>
      <c r="D22" s="30"/>
      <c r="E22" s="31"/>
      <c r="F22" s="32"/>
      <c r="G22" s="32"/>
      <c r="H22" s="32"/>
      <c r="I22" s="33"/>
    </row>
    <row r="23" spans="1:9" hidden="1" x14ac:dyDescent="0.2">
      <c r="A23" s="27"/>
      <c r="B23" s="28"/>
      <c r="C23" s="29"/>
      <c r="D23" s="30"/>
      <c r="E23" s="31"/>
      <c r="F23" s="32"/>
      <c r="G23" s="32"/>
      <c r="H23" s="32"/>
      <c r="I23" s="33"/>
    </row>
    <row r="24" spans="1:9" ht="15.75" thickBot="1" x14ac:dyDescent="0.25">
      <c r="A24" s="34"/>
      <c r="B24" s="170" t="s">
        <v>26</v>
      </c>
      <c r="C24" s="171"/>
      <c r="D24" s="171"/>
      <c r="E24" s="171"/>
      <c r="F24" s="171"/>
      <c r="G24" s="171"/>
      <c r="H24" s="172"/>
      <c r="I24" s="35" t="e">
        <f>#REF!+#REF!</f>
        <v>#REF!</v>
      </c>
    </row>
    <row r="25" spans="1:9" ht="15.75" thickBot="1" x14ac:dyDescent="0.3">
      <c r="A25" s="148" t="s">
        <v>27</v>
      </c>
      <c r="B25" s="149"/>
      <c r="C25" s="149"/>
      <c r="D25" s="36"/>
      <c r="E25" s="36"/>
      <c r="F25" s="36"/>
      <c r="G25" s="36"/>
      <c r="H25" s="36"/>
      <c r="I25" s="37" t="e">
        <f>SUM(I7:I24)</f>
        <v>#REF!</v>
      </c>
    </row>
    <row r="26" spans="1:9" x14ac:dyDescent="0.2">
      <c r="A26" s="173"/>
      <c r="B26" s="173"/>
      <c r="C26" s="174"/>
      <c r="D26" s="174"/>
      <c r="E26" s="174"/>
      <c r="F26" s="174"/>
      <c r="G26" s="174"/>
      <c r="H26" s="174"/>
      <c r="I26" s="174"/>
    </row>
    <row r="30" spans="1:9" ht="15" x14ac:dyDescent="0.25">
      <c r="A30" s="168" t="s">
        <v>44</v>
      </c>
      <c r="B30" s="168"/>
      <c r="C30" s="168"/>
      <c r="D30" s="168"/>
      <c r="E30" s="168"/>
      <c r="F30" s="168"/>
      <c r="G30" s="168"/>
      <c r="H30" s="168"/>
      <c r="I30" s="168"/>
    </row>
  </sheetData>
  <mergeCells count="7">
    <mergeCell ref="A30:I30"/>
    <mergeCell ref="A2:I2"/>
    <mergeCell ref="A3:I3"/>
    <mergeCell ref="A4:I4"/>
    <mergeCell ref="B24:H24"/>
    <mergeCell ref="A25:C25"/>
    <mergeCell ref="A26:I2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отчет ТР 2018</vt:lpstr>
      <vt:lpstr>расход  ТР 2018</vt:lpstr>
      <vt:lpstr>ОтчетР и С 18</vt:lpstr>
      <vt:lpstr>Р И Срасход18</vt:lpstr>
      <vt:lpstr>отчет сод. жилья</vt:lpstr>
      <vt:lpstr>расход по дому ТО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2019-01-22T07:03:16Z</cp:lastPrinted>
  <dcterms:created xsi:type="dcterms:W3CDTF">2015-02-24T21:57:31Z</dcterms:created>
  <dcterms:modified xsi:type="dcterms:W3CDTF">2019-03-17T11:23:43Z</dcterms:modified>
</cp:coreProperties>
</file>