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2"/>
  </bookViews>
  <sheets>
    <sheet name="отчет сод. жилья" sheetId="5" state="hidden" r:id="rId1"/>
    <sheet name="расход по дому ТО" sheetId="6" state="hidden" r:id="rId2"/>
    <sheet name="отчет ТР 18" sheetId="7" r:id="rId3"/>
    <sheet name="расход по дому ТР 18" sheetId="8" r:id="rId4"/>
    <sheet name="Р И С отчет18" sheetId="11" r:id="rId5"/>
    <sheet name="Р и Срасход18" sheetId="12" r:id="rId6"/>
  </sheets>
  <externalReferences>
    <externalReference r:id="rId7"/>
  </externalReferences>
  <calcPr calcId="145621" refMode="R1C1"/>
</workbook>
</file>

<file path=xl/calcChain.xml><?xml version="1.0" encoding="utf-8"?>
<calcChain xmlns="http://schemas.openxmlformats.org/spreadsheetml/2006/main">
  <c r="C8" i="5" l="1"/>
  <c r="G22" i="6"/>
  <c r="D11" i="5"/>
  <c r="D10" i="5"/>
  <c r="B8" i="5"/>
  <c r="C9" i="5" l="1"/>
  <c r="B9" i="5"/>
  <c r="B12" i="5" l="1"/>
  <c r="C12" i="5" l="1"/>
  <c r="G23" i="6"/>
  <c r="D8" i="5" s="1"/>
  <c r="D12" i="5" s="1"/>
</calcChain>
</file>

<file path=xl/sharedStrings.xml><?xml version="1.0" encoding="utf-8"?>
<sst xmlns="http://schemas.openxmlformats.org/spreadsheetml/2006/main" count="138" uniqueCount="94">
  <si>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</si>
  <si>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</si>
  <si>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</si>
  <si>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</si>
  <si>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</si>
  <si>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</si>
  <si>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</si>
  <si>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</si>
  <si>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</si>
  <si>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</si>
  <si>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</si>
  <si>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</si>
  <si>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</si>
  <si>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Свободы, 18</t>
  </si>
  <si>
    <t>Объем выполненных работ</t>
  </si>
  <si>
    <t>июнь</t>
  </si>
  <si>
    <t>Содержание и Ремонт жилья</t>
  </si>
  <si>
    <t>Содержание и Ремонт  жилья: итого</t>
  </si>
  <si>
    <t>Содержание и Ремонт жилья(субабоненты)</t>
  </si>
  <si>
    <t>придомовая территория</t>
  </si>
  <si>
    <t>покос травы</t>
  </si>
  <si>
    <t>подвал</t>
  </si>
  <si>
    <t>переходящее сальдо на 01.01.16 г</t>
  </si>
  <si>
    <t>корректировка весенне-осеннего осмотра</t>
  </si>
  <si>
    <t>корректировка сметы №13 от 30.06.2015 г.</t>
  </si>
  <si>
    <t>корректировка сметы №14 от 30.06.2015 г.</t>
  </si>
  <si>
    <t>февраль</t>
  </si>
  <si>
    <t>кв.17</t>
  </si>
  <si>
    <t>частичная смена фановой трубы КНС</t>
  </si>
  <si>
    <t>апрель</t>
  </si>
  <si>
    <t>кв.32</t>
  </si>
  <si>
    <t>ремонт эл.щита,замена автомата</t>
  </si>
  <si>
    <t>май</t>
  </si>
  <si>
    <t>гидравлическое испытание системы ЦО</t>
  </si>
  <si>
    <t>дезинсекция</t>
  </si>
  <si>
    <t>удаление дерева</t>
  </si>
  <si>
    <t>фасад</t>
  </si>
  <si>
    <t>установка аншлага</t>
  </si>
  <si>
    <t>июль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</si>
  <si>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</si>
  <si>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</si>
  <si>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</si>
  <si>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</si>
  <si>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за период с 01.01.2016 по 31.07.2016 гг.</t>
  </si>
  <si>
    <t>Информация о выполненных работах  по статье "Ремонт жилья"</t>
  </si>
  <si>
    <t>Информация о выполненных работах  по статье "Содержание  и Ремонт жилья"</t>
  </si>
  <si>
    <t xml:space="preserve"> Ремонт жилья</t>
  </si>
  <si>
    <t xml:space="preserve"> Ремонт жилья(субабоненты)</t>
  </si>
  <si>
    <t xml:space="preserve"> Ремонт  жилья: итого</t>
  </si>
  <si>
    <t>Информация о собранных и израсходованных денежных средствах по статье "Содержание и Ремонт  Жилья" за период с 01.01.2016 г по 31.07.2016 г по адресу ул. Свободы, 18</t>
  </si>
  <si>
    <t>Информация о собранных и израсходованных денежных средствах по статье "Ремонт Жилья" за период с 01.01.2018 г по 30.06.2018 г по адресу ул. Свободы, 18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</si>
  <si>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</si>
  <si>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</si>
  <si>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</si>
  <si>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</si>
  <si>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</si>
  <si>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</si>
  <si>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</si>
  <si>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</si>
  <si>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</si>
  <si>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место проведения работ</t>
  </si>
  <si>
    <t>сумма ден. Средств</t>
  </si>
  <si>
    <t>акт</t>
  </si>
  <si>
    <t>номер</t>
  </si>
  <si>
    <t>дата</t>
  </si>
  <si>
    <t>территория</t>
  </si>
  <si>
    <t>ноябрь</t>
  </si>
  <si>
    <t>изготовление и доставка пескопасты</t>
  </si>
  <si>
    <t>Услуги банка по приему денежных средств</t>
  </si>
  <si>
    <t>итого</t>
  </si>
  <si>
    <t>Информация о выполненных работах по статье "Ремонт и  Содержание жилья"  за период с  01.07.2018 г по 31.12.2018 г по адресу  ул. Свободы, 18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</si>
  <si>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 Свободы,18</t>
  </si>
  <si>
    <t>подъезд</t>
  </si>
  <si>
    <t>ремонт панелей</t>
  </si>
  <si>
    <t>"Окна ВЕКА" ЦО</t>
  </si>
  <si>
    <t>смена труб ф32мм</t>
  </si>
  <si>
    <t>сентябрь</t>
  </si>
  <si>
    <t>ремонт метал.двери</t>
  </si>
  <si>
    <t>цоколь и фасад</t>
  </si>
  <si>
    <t>ремонт цоколя и фасада</t>
  </si>
  <si>
    <t>ЦО</t>
  </si>
  <si>
    <t>смена труб ф25мм</t>
  </si>
  <si>
    <t>подвал ЦО</t>
  </si>
  <si>
    <t>смена трубы ф32мм</t>
  </si>
  <si>
    <t>устранение граффити</t>
  </si>
  <si>
    <t>август</t>
  </si>
  <si>
    <t>окраска фасада</t>
  </si>
  <si>
    <t>октябрь</t>
  </si>
  <si>
    <t>заполнение системы</t>
  </si>
  <si>
    <t>кв.5 ЦО</t>
  </si>
  <si>
    <t>сброс воздуха</t>
  </si>
  <si>
    <t>земля</t>
  </si>
  <si>
    <t>переходящее сальдо на 01.01.18 г</t>
  </si>
  <si>
    <t>за период с 01.01.2018 по 30.06.2018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</si>
</sst>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4" fontId="3" fillId="0" borderId="9" xfId="0" applyNumberFormat="1" applyFont="1" applyBorder="1" applyAlignment="1"/>
    <xf numFmtId="164" fontId="3" fillId="0" borderId="13" xfId="0" applyNumberFormat="1" applyFont="1" applyBorder="1" applyAlignment="1"/>
    <xf numFmtId="0" fontId="3" fillId="0" borderId="0" xfId="0" applyFont="1" applyBorder="1"/>
    <xf numFmtId="2" fontId="3" fillId="0" borderId="0" xfId="0" applyNumberFormat="1" applyFont="1" applyBorder="1"/>
    <xf numFmtId="0" fontId="1" fillId="0" borderId="0" xfId="0" applyFont="1" applyFill="1" applyBorder="1" applyAlignment="1"/>
    <xf numFmtId="0" fontId="0" fillId="0" borderId="23" xfId="0" applyBorder="1" applyAlignment="1">
      <alignment wrapText="1"/>
    </xf>
    <xf numFmtId="0" fontId="3" fillId="0" borderId="24" xfId="0" applyFont="1" applyBorder="1"/>
    <xf numFmtId="0" fontId="3" fillId="0" borderId="25" xfId="0" applyFont="1" applyBorder="1"/>
    <xf numFmtId="2" fontId="3" fillId="0" borderId="25" xfId="0" applyNumberFormat="1" applyFont="1" applyBorder="1"/>
    <xf numFmtId="0" fontId="5" fillId="0" borderId="1" xfId="0" applyFont="1" applyBorder="1" applyAlignment="1">
      <alignment wrapText="1"/>
    </xf>
    <xf numFmtId="44" fontId="0" fillId="0" borderId="1" xfId="0" applyNumberFormat="1" applyBorder="1"/>
    <xf numFmtId="0" fontId="9" fillId="0" borderId="1" xfId="0" applyFont="1" applyBorder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4" fontId="0" fillId="0" borderId="1" xfId="0" applyNumberFormat="1" applyBorder="1"/>
    <xf numFmtId="4" fontId="3" fillId="0" borderId="25" xfId="0" applyNumberFormat="1" applyFont="1" applyBorder="1"/>
    <xf numFmtId="4" fontId="9" fillId="0" borderId="1" xfId="0" applyNumberFormat="1" applyFont="1" applyBorder="1"/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4" fontId="0" fillId="0" borderId="21" xfId="0" applyNumberFormat="1" applyBorder="1" applyAlignment="1">
      <alignment vertical="center"/>
    </xf>
    <xf numFmtId="4" fontId="3" fillId="0" borderId="13" xfId="0" applyNumberFormat="1" applyFont="1" applyBorder="1" applyAlignment="1"/>
    <xf numFmtId="0" fontId="1" fillId="2" borderId="1" xfId="0" applyFont="1" applyFill="1" applyBorder="1" applyAlignment="1">
      <alignment wrapText="1"/>
    </xf>
    <xf numFmtId="0" fontId="0" fillId="0" borderId="20" xfId="0" applyNumberFormat="1" applyBorder="1" applyAlignment="1">
      <alignment horizontal="center" vertical="center"/>
    </xf>
    <xf numFmtId="164" fontId="3" fillId="0" borderId="9" xfId="0" applyNumberFormat="1" applyFont="1" applyBorder="1" applyAlignment="1"/>
    <xf numFmtId="0" fontId="3" fillId="0" borderId="0" xfId="0" applyFont="1" applyAlignment="1"/>
    <xf numFmtId="4" fontId="0" fillId="2" borderId="1" xfId="0" applyNumberFormat="1" applyFill="1" applyBorder="1"/>
    <xf numFmtId="0" fontId="2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0" fontId="1" fillId="0" borderId="3" xfId="0" applyFont="1" applyBorder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0" fontId="3" fillId="0" borderId="15" xfId="0" applyFont="1" applyBorder="1"/>
    <xf numFmtId="4" fontId="3" fillId="0" borderId="11" xfId="0" applyNumberFormat="1" applyFont="1" applyBorder="1"/>
    <xf numFmtId="2" fontId="4" fillId="0" borderId="0" xfId="0" applyNumberFormat="1" applyFont="1" applyAlignment="1">
      <alignment wrapText="1"/>
    </xf>
    <xf numFmtId="0" fontId="4" fillId="0" borderId="37" xfId="0" applyFont="1" applyBorder="1"/>
    <xf numFmtId="0" fontId="4" fillId="0" borderId="3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0" fillId="0" borderId="4" xfId="0" applyBorder="1"/>
    <xf numFmtId="4" fontId="0" fillId="0" borderId="4" xfId="0" applyNumberFormat="1" applyBorder="1"/>
    <xf numFmtId="4" fontId="1" fillId="0" borderId="11" xfId="0" applyNumberFormat="1" applyFont="1" applyBorder="1"/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AF28">
            <v>502673.03</v>
          </cell>
        </row>
        <row r="39">
          <cell r="D39">
            <v>132034.05000000002</v>
          </cell>
          <cell r="N39">
            <v>169665.37</v>
          </cell>
          <cell r="P39">
            <v>3298.56</v>
          </cell>
          <cell r="AJ39">
            <v>2594.4589499999997</v>
          </cell>
          <cell r="AL39">
            <v>102.97409999999999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8">
          <cell r="AJ28">
            <v>919595.46</v>
          </cell>
        </row>
        <row r="39">
          <cell r="D39">
            <v>302335.13</v>
          </cell>
          <cell r="G39">
            <v>478.84</v>
          </cell>
          <cell r="P39">
            <v>310851.78999999992</v>
          </cell>
          <cell r="R39">
            <v>6171.6</v>
          </cell>
          <cell r="AN39">
            <v>4755.3508500000007</v>
          </cell>
          <cell r="AP39">
            <v>191.69055</v>
          </cell>
        </row>
      </sheetData>
      <sheetData sheetId="14"/>
      <sheetData sheetId="15"/>
      <sheetData sheetId="16">
        <row r="28">
          <cell r="AJ28">
            <v>79172.34</v>
          </cell>
        </row>
        <row r="39">
          <cell r="D39">
            <v>31433.9</v>
          </cell>
          <cell r="P39">
            <v>27668.51</v>
          </cell>
          <cell r="AN39">
            <v>415.02764999999994</v>
          </cell>
          <cell r="AP39">
            <v>16.946400000000001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7">
          <cell r="Y27">
            <v>184298.8</v>
          </cell>
        </row>
      </sheetData>
      <sheetData sheetId="27">
        <row r="28">
          <cell r="S28">
            <v>202080.67</v>
          </cell>
        </row>
      </sheetData>
      <sheetData sheetId="28"/>
      <sheetData sheetId="29"/>
      <sheetData sheetId="30">
        <row r="39">
          <cell r="E39">
            <v>29296.34</v>
          </cell>
        </row>
      </sheetData>
      <sheetData sheetId="31">
        <row r="40">
          <cell r="E40">
            <v>33571.46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0"/>
  <sheetViews>
    <sheetView workbookViewId="0">
      <selection activeCell="A3" sqref="A3:D3"/>
    </sheetView>
  </sheetViews>
  <sheetFormatPr defaultRowHeight="12.75" x14ac:dyDescent="0.2"/>
  <cols>
    <col min="1" max="1" width="36.140625" customWidth="1"/>
    <col min="2" max="2" width="20.7109375" customWidth="1"/>
    <col min="3" max="3" width="24.5703125" customWidth="1"/>
    <col min="4" max="4" width="16.7109375" customWidth="1"/>
  </cols>
  <sheetData>
    <row r="3" spans="1:4" ht="93.75" customHeight="1" x14ac:dyDescent="0.35">
      <c r="A3" s="86" t="s">
        <v>49</v>
      </c>
      <c r="B3" s="86"/>
      <c r="C3" s="86"/>
      <c r="D3" s="86"/>
    </row>
    <row r="5" spans="1:4" ht="13.5" thickBot="1" x14ac:dyDescent="0.25"/>
    <row r="6" spans="1:4" ht="47.25" x14ac:dyDescent="0.25">
      <c r="A6" s="25"/>
      <c r="B6" s="4" t="s">
        <v>4</v>
      </c>
      <c r="C6" s="4" t="s">
        <v>5</v>
      </c>
      <c r="D6" s="5" t="s">
        <v>6</v>
      </c>
    </row>
    <row r="7" spans="1:4" ht="15" customHeight="1" x14ac:dyDescent="0.25">
      <c r="A7" s="87" t="s">
        <v>22</v>
      </c>
      <c r="B7" s="87"/>
      <c r="C7" s="31">
        <v>94284.74</v>
      </c>
      <c r="D7" s="29"/>
    </row>
    <row r="8" spans="1:4" ht="33" customHeight="1" x14ac:dyDescent="0.2">
      <c r="A8" s="2" t="s">
        <v>16</v>
      </c>
      <c r="B8" s="30">
        <f>'[1]июнь 16'!$D$39-[1]декабрь!$D$39+'[1]июль 16'!$D$39</f>
        <v>201734.97999999998</v>
      </c>
      <c r="C8" s="1">
        <f>'[1]июнь 16'!$P$39-[1]декабрь!$N$39+6565.44-471.66-1908.5+'[1]июль 16'!$P$39-2500.01</f>
        <v>170540.19999999992</v>
      </c>
      <c r="D8" s="88">
        <f>'расход по дому ТО'!G23</f>
        <v>29679.062400000003</v>
      </c>
    </row>
    <row r="9" spans="1:4" ht="33" customHeight="1" x14ac:dyDescent="0.2">
      <c r="A9" s="2" t="s">
        <v>18</v>
      </c>
      <c r="B9" s="30">
        <f>'[1]июнь 16'!$G$39*6</f>
        <v>2873.04</v>
      </c>
      <c r="C9" s="1">
        <f>'[1]июнь 16'!$R$39-[1]декабрь!$P$39</f>
        <v>2873.0400000000004</v>
      </c>
      <c r="D9" s="89"/>
    </row>
    <row r="10" spans="1:4" ht="31.5" customHeight="1" x14ac:dyDescent="0.2">
      <c r="A10" s="2" t="s">
        <v>7</v>
      </c>
      <c r="B10" s="1">
        <v>0</v>
      </c>
      <c r="C10" s="1">
        <v>0</v>
      </c>
      <c r="D10" s="6">
        <f>(3185.09*1.74)*7</f>
        <v>38794.396200000003</v>
      </c>
    </row>
    <row r="11" spans="1:4" ht="30.75" customHeight="1" x14ac:dyDescent="0.2">
      <c r="A11" s="2" t="s">
        <v>8</v>
      </c>
      <c r="B11" s="1"/>
      <c r="C11" s="1"/>
      <c r="D11" s="6">
        <f>(3185.09*0.15)*7</f>
        <v>3344.3445000000002</v>
      </c>
    </row>
    <row r="12" spans="1:4" ht="26.25" customHeight="1" thickBot="1" x14ac:dyDescent="0.3">
      <c r="A12" s="26" t="s">
        <v>17</v>
      </c>
      <c r="B12" s="27">
        <f>SUM(B8:B11)</f>
        <v>204608.02</v>
      </c>
      <c r="C12" s="27">
        <f>SUM(C7:C11)</f>
        <v>267697.97999999992</v>
      </c>
      <c r="D12" s="28">
        <f>SUM(D8:D11)</f>
        <v>71817.803100000019</v>
      </c>
    </row>
    <row r="13" spans="1:4" ht="34.5" customHeight="1" x14ac:dyDescent="0.25">
      <c r="A13" s="22"/>
      <c r="B13" s="22"/>
      <c r="C13" s="22"/>
      <c r="D13" s="23"/>
    </row>
    <row r="14" spans="1:4" ht="15" customHeight="1" x14ac:dyDescent="0.25">
      <c r="A14" s="40" t="s">
        <v>39</v>
      </c>
      <c r="B14" s="40"/>
      <c r="C14" s="40"/>
      <c r="D14" s="40">
        <v>91182.23</v>
      </c>
    </row>
    <row r="15" spans="1:4" ht="15.75" customHeight="1" x14ac:dyDescent="0.25">
      <c r="A15" s="40" t="s">
        <v>40</v>
      </c>
      <c r="B15" s="40"/>
      <c r="C15" s="40"/>
      <c r="D15" s="40">
        <v>104697.96</v>
      </c>
    </row>
    <row r="16" spans="1:4" ht="15.75" x14ac:dyDescent="0.25">
      <c r="A16" s="33"/>
      <c r="B16" s="33"/>
      <c r="C16" s="33"/>
      <c r="D16" s="33"/>
    </row>
    <row r="17" spans="1:4" x14ac:dyDescent="0.2">
      <c r="A17" s="41" t="s">
        <v>41</v>
      </c>
      <c r="B17" s="42"/>
      <c r="C17" s="42"/>
      <c r="D17" s="43">
        <v>15082.83</v>
      </c>
    </row>
    <row r="18" spans="1:4" ht="12.75" customHeight="1" x14ac:dyDescent="0.25">
      <c r="A18" s="33"/>
      <c r="B18" s="33"/>
      <c r="C18" s="33"/>
      <c r="D18" s="33"/>
    </row>
    <row r="20" spans="1:4" x14ac:dyDescent="0.2">
      <c r="A20" s="24" t="s">
        <v>42</v>
      </c>
      <c r="B20" s="24"/>
      <c r="C20" s="24"/>
      <c r="D20" s="24"/>
    </row>
  </sheetData>
  <mergeCells count="3">
    <mergeCell ref="A3:D3"/>
    <mergeCell ref="A7:B7"/>
    <mergeCell ref="D8:D9"/>
  </mergeCells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workbookViewId="0">
      <selection activeCell="A2" sqref="A2:G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98" t="s">
        <v>45</v>
      </c>
      <c r="B2" s="98"/>
      <c r="C2" s="98"/>
      <c r="D2" s="98"/>
      <c r="E2" s="98"/>
      <c r="F2" s="98"/>
      <c r="G2" s="98"/>
    </row>
    <row r="3" spans="1:7" ht="17.25" x14ac:dyDescent="0.3">
      <c r="A3" s="98" t="s">
        <v>13</v>
      </c>
      <c r="B3" s="98"/>
      <c r="C3" s="98"/>
      <c r="D3" s="98"/>
      <c r="E3" s="98"/>
      <c r="F3" s="98"/>
      <c r="G3" s="98"/>
    </row>
    <row r="4" spans="1:7" ht="17.25" x14ac:dyDescent="0.3">
      <c r="A4" s="98" t="s">
        <v>43</v>
      </c>
      <c r="B4" s="98"/>
      <c r="C4" s="98"/>
      <c r="D4" s="98"/>
      <c r="E4" s="98"/>
      <c r="F4" s="98"/>
      <c r="G4" s="98"/>
    </row>
    <row r="5" spans="1:7" ht="13.5" thickBot="1" x14ac:dyDescent="0.25"/>
    <row r="6" spans="1:7" ht="45.75" thickBot="1" x14ac:dyDescent="0.25">
      <c r="A6" s="7" t="s">
        <v>0</v>
      </c>
      <c r="B6" s="8" t="s">
        <v>1</v>
      </c>
      <c r="C6" s="9" t="s">
        <v>2</v>
      </c>
      <c r="D6" s="9" t="s">
        <v>9</v>
      </c>
      <c r="E6" s="9" t="s">
        <v>3</v>
      </c>
      <c r="F6" s="10" t="s">
        <v>14</v>
      </c>
      <c r="G6" s="3" t="s">
        <v>10</v>
      </c>
    </row>
    <row r="7" spans="1:7" x14ac:dyDescent="0.2">
      <c r="A7" s="11">
        <v>1</v>
      </c>
      <c r="B7" s="12">
        <v>2016</v>
      </c>
      <c r="C7" s="92" t="s">
        <v>23</v>
      </c>
      <c r="D7" s="93"/>
      <c r="E7" s="94"/>
      <c r="F7" s="16"/>
      <c r="G7" s="17">
        <v>-3000</v>
      </c>
    </row>
    <row r="8" spans="1:7" x14ac:dyDescent="0.2">
      <c r="A8" s="11">
        <v>2</v>
      </c>
      <c r="B8" s="12">
        <v>2016</v>
      </c>
      <c r="C8" s="95" t="s">
        <v>24</v>
      </c>
      <c r="D8" s="96"/>
      <c r="E8" s="97"/>
      <c r="F8" s="16"/>
      <c r="G8" s="17">
        <v>-8190.31</v>
      </c>
    </row>
    <row r="9" spans="1:7" x14ac:dyDescent="0.2">
      <c r="A9" s="11">
        <v>3</v>
      </c>
      <c r="B9" s="12">
        <v>2016</v>
      </c>
      <c r="C9" s="95" t="s">
        <v>25</v>
      </c>
      <c r="D9" s="96"/>
      <c r="E9" s="97"/>
      <c r="F9" s="16"/>
      <c r="G9" s="17">
        <v>-323.23</v>
      </c>
    </row>
    <row r="10" spans="1:7" x14ac:dyDescent="0.2">
      <c r="A10" s="11">
        <v>4</v>
      </c>
      <c r="B10" s="12">
        <v>2016</v>
      </c>
      <c r="C10" s="34" t="s">
        <v>26</v>
      </c>
      <c r="D10" s="35" t="s">
        <v>27</v>
      </c>
      <c r="E10" s="36" t="s">
        <v>28</v>
      </c>
      <c r="F10" s="16"/>
      <c r="G10" s="17">
        <v>1152.3499999999999</v>
      </c>
    </row>
    <row r="11" spans="1:7" x14ac:dyDescent="0.2">
      <c r="A11" s="11">
        <v>5</v>
      </c>
      <c r="B11" s="12"/>
      <c r="C11" s="34" t="s">
        <v>26</v>
      </c>
      <c r="D11" s="35"/>
      <c r="E11" s="36" t="s">
        <v>35</v>
      </c>
      <c r="F11" s="16"/>
      <c r="G11" s="17">
        <v>3234.13</v>
      </c>
    </row>
    <row r="12" spans="1:7" x14ac:dyDescent="0.2">
      <c r="A12" s="11">
        <v>6</v>
      </c>
      <c r="B12" s="12">
        <v>2016</v>
      </c>
      <c r="C12" s="13" t="s">
        <v>29</v>
      </c>
      <c r="D12" s="14" t="s">
        <v>30</v>
      </c>
      <c r="E12" s="15" t="s">
        <v>31</v>
      </c>
      <c r="F12" s="16"/>
      <c r="G12" s="17">
        <v>946.84</v>
      </c>
    </row>
    <row r="13" spans="1:7" x14ac:dyDescent="0.2">
      <c r="A13" s="11">
        <v>7</v>
      </c>
      <c r="B13" s="12">
        <v>2016</v>
      </c>
      <c r="C13" s="13" t="s">
        <v>32</v>
      </c>
      <c r="D13" s="14" t="s">
        <v>19</v>
      </c>
      <c r="E13" s="15" t="s">
        <v>20</v>
      </c>
      <c r="F13" s="16"/>
      <c r="G13" s="17">
        <v>1352</v>
      </c>
    </row>
    <row r="14" spans="1:7" x14ac:dyDescent="0.2">
      <c r="A14" s="11">
        <v>8</v>
      </c>
      <c r="B14" s="12">
        <v>2016</v>
      </c>
      <c r="C14" s="13" t="s">
        <v>32</v>
      </c>
      <c r="D14" s="14"/>
      <c r="E14" s="15" t="s">
        <v>33</v>
      </c>
      <c r="F14" s="16"/>
      <c r="G14" s="17">
        <v>28194</v>
      </c>
    </row>
    <row r="15" spans="1:7" x14ac:dyDescent="0.2">
      <c r="A15" s="11">
        <v>9</v>
      </c>
      <c r="B15" s="12">
        <v>2016</v>
      </c>
      <c r="C15" s="13" t="s">
        <v>15</v>
      </c>
      <c r="D15" s="14" t="s">
        <v>21</v>
      </c>
      <c r="E15" s="15" t="s">
        <v>34</v>
      </c>
      <c r="F15" s="16"/>
      <c r="G15" s="17">
        <v>2603.6999999999998</v>
      </c>
    </row>
    <row r="16" spans="1:7" hidden="1" x14ac:dyDescent="0.2">
      <c r="A16" s="11"/>
      <c r="B16" s="12"/>
      <c r="C16" s="13"/>
      <c r="D16" s="14"/>
      <c r="E16" s="15"/>
      <c r="F16" s="16"/>
      <c r="G16" s="17"/>
    </row>
    <row r="17" spans="1:7" hidden="1" x14ac:dyDescent="0.2">
      <c r="A17" s="11"/>
      <c r="B17" s="12"/>
      <c r="C17" s="13"/>
      <c r="D17" s="14"/>
      <c r="E17" s="15"/>
      <c r="F17" s="16"/>
      <c r="G17" s="17"/>
    </row>
    <row r="18" spans="1:7" hidden="1" x14ac:dyDescent="0.2">
      <c r="A18" s="11"/>
      <c r="B18" s="12"/>
      <c r="C18" s="13"/>
      <c r="D18" s="14"/>
      <c r="E18" s="15"/>
      <c r="F18" s="16"/>
      <c r="G18" s="17"/>
    </row>
    <row r="19" spans="1:7" hidden="1" x14ac:dyDescent="0.2">
      <c r="A19" s="11"/>
      <c r="B19" s="12"/>
      <c r="C19" s="13"/>
      <c r="D19" s="14"/>
      <c r="E19" s="15"/>
      <c r="F19" s="16"/>
      <c r="G19" s="17"/>
    </row>
    <row r="20" spans="1:7" hidden="1" x14ac:dyDescent="0.2">
      <c r="A20" s="11"/>
      <c r="B20" s="12"/>
      <c r="C20" s="13"/>
      <c r="D20" s="14"/>
      <c r="E20" s="15"/>
      <c r="F20" s="16"/>
      <c r="G20" s="17"/>
    </row>
    <row r="21" spans="1:7" x14ac:dyDescent="0.2">
      <c r="A21" s="37">
        <v>10</v>
      </c>
      <c r="B21" s="37">
        <v>2016</v>
      </c>
      <c r="C21" s="38" t="s">
        <v>38</v>
      </c>
      <c r="D21" s="14" t="s">
        <v>36</v>
      </c>
      <c r="E21" s="15" t="s">
        <v>37</v>
      </c>
      <c r="F21" s="15"/>
      <c r="G21" s="39">
        <v>1028</v>
      </c>
    </row>
    <row r="22" spans="1:7" ht="15.75" thickBot="1" x14ac:dyDescent="0.25">
      <c r="A22" s="18"/>
      <c r="B22" s="99" t="s">
        <v>11</v>
      </c>
      <c r="C22" s="100"/>
      <c r="D22" s="100"/>
      <c r="E22" s="100"/>
      <c r="F22" s="100"/>
      <c r="G22" s="19">
        <f>'[1]июнь 16'!$AN$39+'[1]июнь 16'!$AP$39-[1]декабрь!$AJ$39-[1]декабрь!$AL$39+'[1]июль 16'!$AN$39+'[1]июль 16'!$AP$39</f>
        <v>2681.5824000000011</v>
      </c>
    </row>
    <row r="23" spans="1:7" ht="15.75" thickBot="1" x14ac:dyDescent="0.3">
      <c r="A23" s="101" t="s">
        <v>12</v>
      </c>
      <c r="B23" s="102"/>
      <c r="C23" s="102"/>
      <c r="D23" s="20"/>
      <c r="E23" s="20"/>
      <c r="F23" s="20"/>
      <c r="G23" s="21">
        <f>SUM(G7:G22)</f>
        <v>29679.062400000003</v>
      </c>
    </row>
    <row r="24" spans="1:7" x14ac:dyDescent="0.2">
      <c r="A24" s="90"/>
      <c r="B24" s="90"/>
      <c r="C24" s="91"/>
      <c r="D24" s="91"/>
      <c r="E24" s="91"/>
      <c r="F24" s="91"/>
      <c r="G24" s="91"/>
    </row>
    <row r="28" spans="1:7" ht="15" x14ac:dyDescent="0.25">
      <c r="A28" s="32" t="s">
        <v>42</v>
      </c>
      <c r="B28" s="32"/>
      <c r="C28" s="32"/>
      <c r="D28" s="32"/>
      <c r="E28" s="32"/>
      <c r="F28" s="32"/>
      <c r="G28" s="32"/>
    </row>
  </sheetData>
  <mergeCells count="9">
    <mergeCell ref="A24:G24"/>
    <mergeCell ref="C7:E7"/>
    <mergeCell ref="C8:E8"/>
    <mergeCell ref="C9:E9"/>
    <mergeCell ref="A2:G2"/>
    <mergeCell ref="A3:G3"/>
    <mergeCell ref="A4:G4"/>
    <mergeCell ref="B22:F22"/>
    <mergeCell ref="A23:C23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tabSelected="1" workbookViewId="0">
      <selection activeCell="A3" sqref="A3:D3"/>
    </sheetView>
  </sheetViews>
  <sheetFormatPr defaultRowHeight="12.75" x14ac:dyDescent="0.2"/>
  <cols>
    <col min="1" max="1" width="36.140625" customWidth="1"/>
    <col min="2" max="2" width="20.7109375" customWidth="1"/>
    <col min="3" max="3" width="24.5703125" customWidth="1"/>
    <col min="4" max="4" width="16.7109375" customWidth="1"/>
  </cols>
  <sheetData>
    <row r="3" spans="1:4" ht="93.75" customHeight="1" x14ac:dyDescent="0.2">
      <c r="A3" s="103" t="s">
        <v>50</v>
      </c>
      <c r="B3" s="103"/>
      <c r="C3" s="103"/>
      <c r="D3" s="103"/>
    </row>
    <row r="5" spans="1:4" ht="13.5" thickBot="1" x14ac:dyDescent="0.25"/>
    <row r="6" spans="1:4" ht="47.25" x14ac:dyDescent="0.25">
      <c r="A6" s="25"/>
      <c r="B6" s="4" t="s">
        <v>4</v>
      </c>
      <c r="C6" s="4" t="s">
        <v>5</v>
      </c>
      <c r="D6" s="5" t="s">
        <v>6</v>
      </c>
    </row>
    <row r="7" spans="1:4" ht="15" customHeight="1" x14ac:dyDescent="0.25">
      <c r="A7" s="87" t="s">
        <v>92</v>
      </c>
      <c r="B7" s="87"/>
      <c r="C7" s="47">
        <v>-70739.02</v>
      </c>
      <c r="D7" s="29"/>
    </row>
    <row r="8" spans="1:4" ht="18" customHeight="1" x14ac:dyDescent="0.2">
      <c r="A8" s="2" t="s">
        <v>46</v>
      </c>
      <c r="B8" s="45">
        <v>91746.82</v>
      </c>
      <c r="C8" s="45">
        <v>84064.42</v>
      </c>
      <c r="D8" s="104">
        <v>3315.50558</v>
      </c>
    </row>
    <row r="9" spans="1:4" ht="17.25" hidden="1" customHeight="1" x14ac:dyDescent="0.2">
      <c r="A9" s="52" t="s">
        <v>47</v>
      </c>
      <c r="B9" s="56">
        <v>0</v>
      </c>
      <c r="C9" s="56">
        <v>0</v>
      </c>
      <c r="D9" s="105"/>
    </row>
    <row r="10" spans="1:4" ht="26.25" customHeight="1" thickBot="1" x14ac:dyDescent="0.3">
      <c r="A10" s="26" t="s">
        <v>48</v>
      </c>
      <c r="B10" s="46">
        <v>91746.82</v>
      </c>
      <c r="C10" s="46">
        <v>13325.399999999994</v>
      </c>
      <c r="D10" s="46">
        <v>3315.50558</v>
      </c>
    </row>
    <row r="11" spans="1:4" ht="34.5" customHeight="1" x14ac:dyDescent="0.25">
      <c r="A11" s="22"/>
      <c r="B11" s="22"/>
      <c r="C11" s="22"/>
      <c r="D11" s="23"/>
    </row>
    <row r="12" spans="1:4" ht="15" customHeight="1" x14ac:dyDescent="0.25">
      <c r="A12" s="40" t="s">
        <v>51</v>
      </c>
      <c r="B12" s="40"/>
      <c r="C12" s="40"/>
      <c r="D12" s="48">
        <v>10009.894419999993</v>
      </c>
    </row>
    <row r="13" spans="1:4" ht="15.75" x14ac:dyDescent="0.25">
      <c r="A13" s="33"/>
      <c r="B13" s="33"/>
      <c r="C13" s="33"/>
      <c r="D13" s="33"/>
    </row>
    <row r="14" spans="1:4" x14ac:dyDescent="0.2">
      <c r="A14" s="41" t="s">
        <v>52</v>
      </c>
      <c r="B14" s="42"/>
      <c r="C14" s="42"/>
      <c r="D14" s="49">
        <v>32438.74</v>
      </c>
    </row>
    <row r="15" spans="1:4" ht="12.75" customHeight="1" x14ac:dyDescent="0.25">
      <c r="A15" s="33"/>
      <c r="B15" s="33"/>
      <c r="C15" s="33"/>
      <c r="D15" s="33"/>
    </row>
    <row r="17" spans="1:4" x14ac:dyDescent="0.2">
      <c r="A17" s="24" t="s">
        <v>42</v>
      </c>
      <c r="B17" s="24"/>
      <c r="C17" s="24"/>
      <c r="D17" s="24"/>
    </row>
  </sheetData>
  <mergeCells count="3">
    <mergeCell ref="A3:D3"/>
    <mergeCell ref="A7:B7"/>
    <mergeCell ref="D8:D9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workbookViewId="0">
      <selection sqref="A1:XFD1048576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98" t="s">
        <v>44</v>
      </c>
      <c r="B2" s="98"/>
      <c r="C2" s="98"/>
      <c r="D2" s="98"/>
      <c r="E2" s="98"/>
      <c r="F2" s="98"/>
      <c r="G2" s="98"/>
    </row>
    <row r="3" spans="1:7" ht="17.25" x14ac:dyDescent="0.3">
      <c r="A3" s="98" t="s">
        <v>13</v>
      </c>
      <c r="B3" s="98"/>
      <c r="C3" s="98"/>
      <c r="D3" s="98"/>
      <c r="E3" s="98"/>
      <c r="F3" s="98"/>
      <c r="G3" s="98"/>
    </row>
    <row r="4" spans="1:7" ht="17.25" x14ac:dyDescent="0.3">
      <c r="A4" s="98" t="s">
        <v>93</v>
      </c>
      <c r="B4" s="98"/>
      <c r="C4" s="98"/>
      <c r="D4" s="98"/>
      <c r="E4" s="98"/>
      <c r="F4" s="98"/>
      <c r="G4" s="98"/>
    </row>
    <row r="5" spans="1:7" ht="17.25" x14ac:dyDescent="0.3">
      <c r="A5" s="44"/>
      <c r="B5" s="44"/>
      <c r="C5" s="44"/>
      <c r="D5" s="44"/>
      <c r="E5" s="44"/>
      <c r="F5" s="44"/>
      <c r="G5" s="44"/>
    </row>
    <row r="6" spans="1:7" ht="13.5" thickBot="1" x14ac:dyDescent="0.25"/>
    <row r="7" spans="1:7" ht="45.75" thickBot="1" x14ac:dyDescent="0.25">
      <c r="A7" s="7" t="s">
        <v>0</v>
      </c>
      <c r="B7" s="8" t="s">
        <v>1</v>
      </c>
      <c r="C7" s="9" t="s">
        <v>2</v>
      </c>
      <c r="D7" s="9" t="s">
        <v>9</v>
      </c>
      <c r="E7" s="9" t="s">
        <v>3</v>
      </c>
      <c r="F7" s="10" t="s">
        <v>14</v>
      </c>
      <c r="G7" s="3" t="s">
        <v>10</v>
      </c>
    </row>
    <row r="8" spans="1:7" ht="15.75" thickBot="1" x14ac:dyDescent="0.25">
      <c r="A8" s="53"/>
      <c r="B8" s="106" t="s">
        <v>11</v>
      </c>
      <c r="C8" s="107"/>
      <c r="D8" s="107"/>
      <c r="E8" s="107"/>
      <c r="F8" s="108"/>
      <c r="G8" s="50">
        <v>3315.50558</v>
      </c>
    </row>
    <row r="9" spans="1:7" ht="15.75" thickBot="1" x14ac:dyDescent="0.3">
      <c r="A9" s="101" t="s">
        <v>12</v>
      </c>
      <c r="B9" s="102"/>
      <c r="C9" s="102"/>
      <c r="D9" s="54"/>
      <c r="E9" s="54"/>
      <c r="F9" s="54"/>
      <c r="G9" s="51">
        <v>3315.50558</v>
      </c>
    </row>
    <row r="10" spans="1:7" x14ac:dyDescent="0.2">
      <c r="A10" s="90"/>
      <c r="B10" s="90"/>
      <c r="C10" s="90"/>
      <c r="D10" s="90"/>
      <c r="E10" s="90"/>
      <c r="F10" s="90"/>
      <c r="G10" s="90"/>
    </row>
    <row r="14" spans="1:7" ht="15" x14ac:dyDescent="0.25">
      <c r="A14" s="55" t="s">
        <v>42</v>
      </c>
      <c r="B14" s="55"/>
      <c r="C14" s="55"/>
      <c r="D14" s="55"/>
      <c r="E14" s="55"/>
      <c r="F14" s="55"/>
      <c r="G14" s="55"/>
    </row>
  </sheetData>
  <mergeCells count="6">
    <mergeCell ref="B8:F8"/>
    <mergeCell ref="A9:C9"/>
    <mergeCell ref="A10:G10"/>
    <mergeCell ref="A2:G2"/>
    <mergeCell ref="A3:G3"/>
    <mergeCell ref="A4:G4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5.5" customHeight="1" x14ac:dyDescent="0.2">
      <c r="A2" s="103" t="s">
        <v>71</v>
      </c>
      <c r="B2" s="103"/>
      <c r="C2" s="103"/>
      <c r="D2" s="103"/>
    </row>
    <row r="3" spans="1:4" ht="23.25" x14ac:dyDescent="0.35">
      <c r="A3" s="57"/>
      <c r="B3" s="57"/>
      <c r="C3" s="57"/>
      <c r="D3" s="57"/>
    </row>
    <row r="4" spans="1:4" ht="13.5" thickBot="1" x14ac:dyDescent="0.25"/>
    <row r="5" spans="1:4" ht="31.5" x14ac:dyDescent="0.2">
      <c r="A5" s="25"/>
      <c r="B5" s="58" t="s">
        <v>4</v>
      </c>
      <c r="C5" s="58" t="s">
        <v>5</v>
      </c>
      <c r="D5" s="58" t="s">
        <v>6</v>
      </c>
    </row>
    <row r="6" spans="1:4" ht="18.75" customHeight="1" x14ac:dyDescent="0.2">
      <c r="A6" s="59" t="s">
        <v>53</v>
      </c>
      <c r="B6" s="60"/>
      <c r="C6" s="61">
        <v>57785.453299999965</v>
      </c>
      <c r="D6" s="60"/>
    </row>
    <row r="7" spans="1:4" ht="23.25" customHeight="1" x14ac:dyDescent="0.2">
      <c r="A7" s="62" t="s">
        <v>54</v>
      </c>
      <c r="B7" s="63">
        <v>206731.85999999996</v>
      </c>
      <c r="C7" s="63">
        <v>210203.51999999999</v>
      </c>
      <c r="D7" s="64">
        <v>97600.722139999998</v>
      </c>
    </row>
    <row r="8" spans="1:4" ht="25.5" x14ac:dyDescent="0.2">
      <c r="A8" s="2" t="s">
        <v>7</v>
      </c>
      <c r="B8" s="45">
        <v>0</v>
      </c>
      <c r="C8" s="45"/>
      <c r="D8" s="45">
        <v>38226.840000000004</v>
      </c>
    </row>
    <row r="9" spans="1:4" ht="39" thickBot="1" x14ac:dyDescent="0.25">
      <c r="A9" s="2" t="s">
        <v>8</v>
      </c>
      <c r="B9" s="45">
        <v>0</v>
      </c>
      <c r="C9" s="45"/>
      <c r="D9" s="64">
        <v>13761.662399999999</v>
      </c>
    </row>
    <row r="10" spans="1:4" ht="15.75" thickBot="1" x14ac:dyDescent="0.3">
      <c r="A10" s="65" t="s">
        <v>55</v>
      </c>
      <c r="B10" s="66">
        <v>206731.85999999996</v>
      </c>
      <c r="C10" s="66">
        <v>267988.97329999995</v>
      </c>
      <c r="D10" s="46">
        <v>149589.22454</v>
      </c>
    </row>
    <row r="12" spans="1:4" ht="15.75" hidden="1" x14ac:dyDescent="0.25">
      <c r="A12" s="109" t="s">
        <v>56</v>
      </c>
      <c r="B12" s="109"/>
      <c r="C12" s="109"/>
      <c r="D12" s="67">
        <v>118399.74875999996</v>
      </c>
    </row>
    <row r="13" spans="1:4" ht="15" x14ac:dyDescent="0.25">
      <c r="A13" s="40" t="s">
        <v>57</v>
      </c>
      <c r="B13" s="40"/>
      <c r="C13" s="40"/>
      <c r="D13" s="48">
        <v>118399.74875999996</v>
      </c>
    </row>
    <row r="15" spans="1:4" ht="15.75" x14ac:dyDescent="0.25">
      <c r="A15" s="33"/>
      <c r="B15" s="33"/>
      <c r="C15" s="33"/>
      <c r="D15" s="33"/>
    </row>
    <row r="16" spans="1:4" ht="15.75" x14ac:dyDescent="0.25">
      <c r="A16" s="33"/>
      <c r="B16" s="33"/>
      <c r="C16" s="33"/>
      <c r="D16" s="33"/>
    </row>
    <row r="17" spans="1:4" x14ac:dyDescent="0.2">
      <c r="A17" s="41" t="s">
        <v>58</v>
      </c>
      <c r="B17" s="42"/>
      <c r="C17" s="42"/>
      <c r="D17" s="49">
        <v>32287.86</v>
      </c>
    </row>
    <row r="18" spans="1:4" ht="15.75" x14ac:dyDescent="0.25">
      <c r="A18" s="33"/>
      <c r="B18" s="33"/>
      <c r="C18" s="33"/>
      <c r="D18" s="33"/>
    </row>
    <row r="19" spans="1:4" ht="12.75" customHeight="1" x14ac:dyDescent="0.2">
      <c r="A19" s="24" t="s">
        <v>59</v>
      </c>
      <c r="B19" s="24"/>
      <c r="C19" s="24"/>
      <c r="D19" s="24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72.75" customHeight="1" thickBot="1" x14ac:dyDescent="0.25">
      <c r="A1" s="114" t="s">
        <v>70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15" t="s">
        <v>0</v>
      </c>
      <c r="B2" s="117" t="s">
        <v>1</v>
      </c>
      <c r="C2" s="117" t="s">
        <v>2</v>
      </c>
      <c r="D2" s="117" t="s">
        <v>60</v>
      </c>
      <c r="E2" s="117" t="s">
        <v>3</v>
      </c>
      <c r="F2" s="117" t="s">
        <v>61</v>
      </c>
      <c r="G2" s="119" t="s">
        <v>62</v>
      </c>
      <c r="H2" s="120"/>
    </row>
    <row r="3" spans="1:8" ht="16.5" thickBot="1" x14ac:dyDescent="0.3">
      <c r="A3" s="116"/>
      <c r="B3" s="118"/>
      <c r="C3" s="118"/>
      <c r="D3" s="118"/>
      <c r="E3" s="118"/>
      <c r="F3" s="118"/>
      <c r="G3" s="68" t="s">
        <v>63</v>
      </c>
      <c r="H3" s="69" t="s">
        <v>64</v>
      </c>
    </row>
    <row r="4" spans="1:8" ht="14.25" customHeight="1" x14ac:dyDescent="0.25">
      <c r="A4" s="81">
        <v>1</v>
      </c>
      <c r="B4" s="81">
        <v>2018</v>
      </c>
      <c r="C4" s="81" t="s">
        <v>38</v>
      </c>
      <c r="D4" s="82" t="s">
        <v>72</v>
      </c>
      <c r="E4" s="82" t="s">
        <v>73</v>
      </c>
      <c r="F4" s="85">
        <v>8632</v>
      </c>
      <c r="G4" s="79"/>
      <c r="H4" s="80"/>
    </row>
    <row r="5" spans="1:8" ht="12.75" customHeight="1" x14ac:dyDescent="0.25">
      <c r="A5" s="81">
        <v>2</v>
      </c>
      <c r="B5" s="81">
        <v>2018</v>
      </c>
      <c r="C5" s="81" t="s">
        <v>38</v>
      </c>
      <c r="D5" s="82" t="s">
        <v>74</v>
      </c>
      <c r="E5" s="82" t="s">
        <v>75</v>
      </c>
      <c r="F5" s="85">
        <v>4675</v>
      </c>
      <c r="G5" s="79"/>
      <c r="H5" s="80"/>
    </row>
    <row r="6" spans="1:8" ht="12.75" customHeight="1" x14ac:dyDescent="0.25">
      <c r="A6" s="81">
        <v>3</v>
      </c>
      <c r="B6" s="81">
        <v>2018</v>
      </c>
      <c r="C6" s="81" t="s">
        <v>38</v>
      </c>
      <c r="D6" s="82" t="s">
        <v>36</v>
      </c>
      <c r="E6" s="82" t="s">
        <v>84</v>
      </c>
      <c r="F6" s="85">
        <v>289</v>
      </c>
      <c r="G6" s="79"/>
      <c r="H6" s="80"/>
    </row>
    <row r="7" spans="1:8" ht="12.75" customHeight="1" x14ac:dyDescent="0.25">
      <c r="A7" s="81">
        <v>4</v>
      </c>
      <c r="B7" s="81">
        <v>2018</v>
      </c>
      <c r="C7" s="81" t="s">
        <v>85</v>
      </c>
      <c r="D7" s="82" t="s">
        <v>65</v>
      </c>
      <c r="E7" s="82" t="s">
        <v>20</v>
      </c>
      <c r="F7" s="85">
        <v>2156</v>
      </c>
      <c r="G7" s="79"/>
      <c r="H7" s="80"/>
    </row>
    <row r="8" spans="1:8" ht="12.75" customHeight="1" x14ac:dyDescent="0.25">
      <c r="A8" s="81">
        <v>5</v>
      </c>
      <c r="B8" s="81">
        <v>2018</v>
      </c>
      <c r="C8" s="81" t="s">
        <v>85</v>
      </c>
      <c r="D8" s="82" t="s">
        <v>36</v>
      </c>
      <c r="E8" s="82" t="s">
        <v>86</v>
      </c>
      <c r="F8" s="85">
        <v>3244</v>
      </c>
      <c r="G8" s="79"/>
      <c r="H8" s="80"/>
    </row>
    <row r="9" spans="1:8" ht="12.75" customHeight="1" x14ac:dyDescent="0.25">
      <c r="A9" s="81">
        <v>6</v>
      </c>
      <c r="B9" s="81">
        <v>2018</v>
      </c>
      <c r="C9" s="81" t="s">
        <v>76</v>
      </c>
      <c r="D9" s="82" t="s">
        <v>21</v>
      </c>
      <c r="E9" s="82" t="s">
        <v>77</v>
      </c>
      <c r="F9" s="85">
        <v>1711</v>
      </c>
      <c r="G9" s="79"/>
      <c r="H9" s="80"/>
    </row>
    <row r="10" spans="1:8" ht="12" customHeight="1" x14ac:dyDescent="0.25">
      <c r="A10" s="81">
        <v>7</v>
      </c>
      <c r="B10" s="81">
        <v>2018</v>
      </c>
      <c r="C10" s="81" t="s">
        <v>76</v>
      </c>
      <c r="D10" s="82" t="s">
        <v>78</v>
      </c>
      <c r="E10" s="82" t="s">
        <v>79</v>
      </c>
      <c r="F10" s="85">
        <v>52139</v>
      </c>
      <c r="G10" s="79"/>
      <c r="H10" s="80"/>
    </row>
    <row r="11" spans="1:8" ht="12" customHeight="1" x14ac:dyDescent="0.25">
      <c r="A11" s="81">
        <v>8</v>
      </c>
      <c r="B11" s="81">
        <v>2018</v>
      </c>
      <c r="C11" s="81" t="s">
        <v>87</v>
      </c>
      <c r="D11" s="82" t="s">
        <v>80</v>
      </c>
      <c r="E11" s="82" t="s">
        <v>88</v>
      </c>
      <c r="F11" s="85">
        <v>2655</v>
      </c>
      <c r="G11" s="79"/>
      <c r="H11" s="80"/>
    </row>
    <row r="12" spans="1:8" ht="12" customHeight="1" x14ac:dyDescent="0.25">
      <c r="A12" s="81">
        <v>9</v>
      </c>
      <c r="B12" s="81">
        <v>2018</v>
      </c>
      <c r="C12" s="81" t="s">
        <v>66</v>
      </c>
      <c r="D12" s="82" t="s">
        <v>65</v>
      </c>
      <c r="E12" s="82" t="s">
        <v>67</v>
      </c>
      <c r="F12" s="83">
        <v>1626</v>
      </c>
      <c r="G12" s="79"/>
      <c r="H12" s="80"/>
    </row>
    <row r="13" spans="1:8" ht="12" customHeight="1" x14ac:dyDescent="0.25">
      <c r="A13" s="81">
        <v>10</v>
      </c>
      <c r="B13" s="81">
        <v>2018</v>
      </c>
      <c r="C13" s="81" t="s">
        <v>66</v>
      </c>
      <c r="D13" s="82" t="s">
        <v>89</v>
      </c>
      <c r="E13" s="82" t="s">
        <v>90</v>
      </c>
      <c r="F13" s="83">
        <v>236</v>
      </c>
      <c r="G13" s="79"/>
      <c r="H13" s="80"/>
    </row>
    <row r="14" spans="1:8" x14ac:dyDescent="0.2">
      <c r="A14" s="81">
        <v>11</v>
      </c>
      <c r="B14" s="70">
        <v>2018</v>
      </c>
      <c r="C14" s="70" t="s">
        <v>66</v>
      </c>
      <c r="D14" s="71" t="s">
        <v>80</v>
      </c>
      <c r="E14" s="72" t="s">
        <v>81</v>
      </c>
      <c r="F14" s="84">
        <v>3202</v>
      </c>
      <c r="G14" s="73"/>
      <c r="H14" s="73"/>
    </row>
    <row r="15" spans="1:8" x14ac:dyDescent="0.2">
      <c r="A15" s="81">
        <v>12</v>
      </c>
      <c r="B15" s="70">
        <v>2018</v>
      </c>
      <c r="C15" s="70" t="s">
        <v>66</v>
      </c>
      <c r="D15" s="71" t="s">
        <v>82</v>
      </c>
      <c r="E15" s="72" t="s">
        <v>83</v>
      </c>
      <c r="F15" s="84">
        <v>2315</v>
      </c>
      <c r="G15" s="73"/>
      <c r="H15" s="73"/>
    </row>
    <row r="16" spans="1:8" x14ac:dyDescent="0.2">
      <c r="A16" s="81">
        <v>13</v>
      </c>
      <c r="B16" s="70">
        <v>2018</v>
      </c>
      <c r="C16" s="70" t="s">
        <v>66</v>
      </c>
      <c r="D16" s="71" t="s">
        <v>65</v>
      </c>
      <c r="E16" s="72" t="s">
        <v>91</v>
      </c>
      <c r="F16" s="84">
        <v>2100</v>
      </c>
      <c r="G16" s="73"/>
      <c r="H16" s="73"/>
    </row>
    <row r="17" spans="1:8" ht="13.5" thickBot="1" x14ac:dyDescent="0.25">
      <c r="A17" s="110" t="s">
        <v>68</v>
      </c>
      <c r="B17" s="111"/>
      <c r="C17" s="111"/>
      <c r="D17" s="111"/>
      <c r="E17" s="111"/>
      <c r="F17" s="74">
        <v>12620.722140000002</v>
      </c>
      <c r="G17" s="73"/>
      <c r="H17" s="73"/>
    </row>
    <row r="18" spans="1:8" ht="15.75" thickBot="1" x14ac:dyDescent="0.3">
      <c r="A18" s="101" t="s">
        <v>69</v>
      </c>
      <c r="B18" s="102"/>
      <c r="C18" s="102"/>
      <c r="D18" s="102"/>
      <c r="E18" s="102"/>
      <c r="F18" s="75">
        <v>97600.722139999998</v>
      </c>
      <c r="G18" s="112"/>
      <c r="H18" s="113"/>
    </row>
    <row r="19" spans="1:8" ht="15" x14ac:dyDescent="0.25">
      <c r="A19" s="76"/>
      <c r="B19" s="76"/>
      <c r="C19" s="76"/>
      <c r="D19" s="76"/>
      <c r="E19" s="76"/>
      <c r="F19" s="77"/>
      <c r="G19" s="78"/>
      <c r="H19" s="78"/>
    </row>
    <row r="20" spans="1:8" ht="15" x14ac:dyDescent="0.25">
      <c r="A20" s="76"/>
      <c r="B20" s="76"/>
      <c r="C20" s="76"/>
      <c r="D20" s="76"/>
      <c r="E20" s="76"/>
      <c r="F20" s="77"/>
      <c r="G20" s="78"/>
      <c r="H20" s="78"/>
    </row>
    <row r="21" spans="1:8" ht="15" x14ac:dyDescent="0.25">
      <c r="A21" s="76"/>
      <c r="B21" s="76"/>
      <c r="C21" s="76"/>
      <c r="D21" s="76"/>
      <c r="E21" s="76"/>
      <c r="F21" s="77"/>
      <c r="G21" s="78"/>
      <c r="H21" s="78"/>
    </row>
    <row r="22" spans="1:8" ht="15" x14ac:dyDescent="0.25">
      <c r="A22" s="76"/>
      <c r="B22" s="76"/>
      <c r="C22" s="76"/>
      <c r="D22" s="76"/>
      <c r="E22" s="76"/>
      <c r="F22" s="77"/>
      <c r="G22" s="78"/>
      <c r="H22" s="78"/>
    </row>
    <row r="25" spans="1:8" ht="12.75" customHeight="1" x14ac:dyDescent="0.2">
      <c r="A25" s="24" t="s">
        <v>59</v>
      </c>
      <c r="B25" s="24"/>
      <c r="C25" s="24"/>
      <c r="D25" s="24"/>
      <c r="E25" s="24"/>
    </row>
  </sheetData>
  <mergeCells count="11">
    <mergeCell ref="A17:E17"/>
    <mergeCell ref="A18:E18"/>
    <mergeCell ref="G18:H18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 сод. жилья</vt:lpstr>
      <vt:lpstr>расход по дому ТО</vt:lpstr>
      <vt:lpstr>отчет ТР 18</vt:lpstr>
      <vt:lpstr>расход по дому ТР 18</vt:lpstr>
      <vt:lpstr>Р И С отчет18</vt:lpstr>
      <vt:lpstr>Р и 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2019-03-11T08:21:37Z</cp:lastPrinted>
  <dcterms:created xsi:type="dcterms:W3CDTF">2015-02-24T21:57:31Z</dcterms:created>
  <dcterms:modified xsi:type="dcterms:W3CDTF">2019-03-17T11:25:02Z</dcterms:modified>
</cp:coreProperties>
</file>