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EA849857-43FE-44BC-BB05-4126C53024E5}" xr6:coauthVersionLast="46" xr6:coauthVersionMax="46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ем. и Содер. отчет2023" sheetId="7" r:id="rId3"/>
    <sheet name="Расход Рем. Содер2023" sheetId="8" r:id="rId4"/>
  </sheets>
  <calcPr calcId="191029"/>
</workbook>
</file>

<file path=xl/calcChain.xml><?xml version="1.0" encoding="utf-8"?>
<calcChain xmlns="http://schemas.openxmlformats.org/spreadsheetml/2006/main">
  <c r="F17" i="8" l="1"/>
  <c r="B9" i="7" l="1"/>
  <c r="C9" i="7"/>
  <c r="D6" i="7" l="1"/>
  <c r="D9" i="7" s="1"/>
  <c r="D11" i="7" l="1"/>
  <c r="E8" i="1"/>
  <c r="E7" i="1"/>
  <c r="AI15" i="3"/>
  <c r="AF15" i="3"/>
  <c r="M3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C7" i="1"/>
  <c r="D6" i="1"/>
  <c r="C6" i="1"/>
  <c r="D8" i="1"/>
  <c r="N15" i="3"/>
  <c r="F7" i="1" l="1"/>
  <c r="D7" i="1"/>
  <c r="F8" i="1"/>
  <c r="F6" i="1" l="1"/>
</calcChain>
</file>

<file path=xl/sharedStrings.xml><?xml version="1.0" encoding="utf-8"?>
<sst xmlns="http://schemas.openxmlformats.org/spreadsheetml/2006/main" count="112" uniqueCount="93">
  <si>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</si>
  <si>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</si>
  <si>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</si>
  <si>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</si>
  <si>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</si>
  <si>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</si>
  <si>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</si>
  <si>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</si>
  <si>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</si>
  <si>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</si>
  <si>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</si>
  <si>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</si>
  <si>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</si>
  <si>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</si>
  <si>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</si>
  <si>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</si>
  <si>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</si>
  <si>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</si>
  <si>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</si>
  <si>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</si>
  <si>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</si>
  <si>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</si>
  <si>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</si>
  <si>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</si>
  <si>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</si>
  <si>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</si>
  <si>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</si>
  <si>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</si>
  <si>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</si>
  <si>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</si>
  <si>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</si>
  <si>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</si>
  <si>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</si>
  <si>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</si>
  <si>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</si>
  <si>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</si>
  <si>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</si>
  <si>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</si>
  <si>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</si>
  <si>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</si>
  <si>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</si>
  <si>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</si>
  <si>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</si>
  <si>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</si>
  <si>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</si>
  <si>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</si>
  <si>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</si>
  <si>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</si>
  <si>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</si>
  <si>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</si>
  <si>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</si>
  <si>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</si>
  <si>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</si>
  <si>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</si>
  <si>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</si>
  <si>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1,5% от антена,газ.сети</t>
  </si>
  <si>
    <t>6-й Линейный, 73-4</t>
  </si>
  <si>
    <t>Генеральный директор ООО У0 "ТаганСервис"____________________________________________Балаев А.С.</t>
  </si>
  <si>
    <t>в доме по  адресу 6-й Линейный, 73-4  за период с 01.06.2015 по 30.09.2015гг.</t>
  </si>
  <si>
    <t xml:space="preserve"> Ремонт иСодержание  жилья</t>
  </si>
  <si>
    <t>Круглосуточная аварийно-диспетчерская служба</t>
  </si>
  <si>
    <t>Техническое обслуживание внутридомовых электрических сетей</t>
  </si>
  <si>
    <t>Ремонт и Содержание жилья: итого</t>
  </si>
  <si>
    <t>Место проведения работ</t>
  </si>
  <si>
    <t>Месяц</t>
  </si>
  <si>
    <t>Год</t>
  </si>
  <si>
    <t>Вид работ</t>
  </si>
  <si>
    <t>Сумма ден. средств</t>
  </si>
  <si>
    <t>март</t>
  </si>
  <si>
    <t>апрель</t>
  </si>
  <si>
    <t>ЦО</t>
  </si>
  <si>
    <t>август</t>
  </si>
  <si>
    <t xml:space="preserve">гидравлические испытания </t>
  </si>
  <si>
    <t>октябрь</t>
  </si>
  <si>
    <t>территория</t>
  </si>
  <si>
    <t>периодич.проверка вентканалов и дымоходов</t>
  </si>
  <si>
    <t>ноябрь</t>
  </si>
  <si>
    <t>Информация о собранных и израсходованных денежных средствах по статье " Ремонт и Содержание Жилья" за период с 01.01.2023 г по 31.12.2023 г по адресу 6-й Линейный проезд, 73-а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</si>
  <si>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</si>
  <si>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01.01.2024г. составляет:</t>
  </si>
  <si>
    <t>Информация о собранных и израсходованных денежных средствах по статье "Ремонт и  Содержание Жилья" за период с 01.01.2023г по 31.12.2023 г по адресу 6-й Линейный проезд, 73-а</t>
  </si>
  <si>
    <t>закрытие задвижек</t>
  </si>
  <si>
    <t>ЦО и ввод</t>
  </si>
  <si>
    <t>сентябрь</t>
  </si>
  <si>
    <t>подвал ХВС</t>
  </si>
  <si>
    <t>смена труб ф,40</t>
  </si>
  <si>
    <t>промывка и запуск</t>
  </si>
  <si>
    <t>декабрь</t>
  </si>
  <si>
    <t>январь</t>
  </si>
  <si>
    <t>февраль</t>
  </si>
  <si>
    <t>май</t>
  </si>
  <si>
    <t>доставка песка</t>
  </si>
  <si>
    <t>переходящее сальдо на 01.01.2023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</si>
</sst>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1" fillId="0" borderId="3" xfId="0" applyFont="1" applyBorder="1"/>
    <xf numFmtId="0" fontId="1" fillId="0" borderId="15" xfId="0" applyFont="1" applyBorder="1"/>
    <xf numFmtId="0" fontId="1" fillId="0" borderId="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3" xfId="0" applyFill="1" applyBorder="1"/>
    <xf numFmtId="0" fontId="0" fillId="2" borderId="7" xfId="0" applyFill="1" applyBorder="1"/>
    <xf numFmtId="2" fontId="0" fillId="2" borderId="17" xfId="0" applyNumberFormat="1" applyFill="1" applyBorder="1"/>
    <xf numFmtId="2" fontId="0" fillId="2" borderId="8" xfId="0" applyNumberFormat="1" applyFill="1" applyBorder="1"/>
    <xf numFmtId="2" fontId="0" fillId="0" borderId="1" xfId="0" applyNumberFormat="1" applyBorder="1"/>
    <xf numFmtId="2" fontId="0" fillId="2" borderId="3" xfId="0" applyNumberFormat="1" applyFill="1" applyBorder="1"/>
    <xf numFmtId="0" fontId="1" fillId="0" borderId="21" xfId="0" applyFont="1" applyBorder="1" applyAlignment="1">
      <alignment wrapText="1"/>
    </xf>
    <xf numFmtId="0" fontId="0" fillId="0" borderId="22" xfId="0" applyBorder="1"/>
    <xf numFmtId="0" fontId="1" fillId="0" borderId="2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20" xfId="0" applyBorder="1"/>
    <xf numFmtId="0" fontId="1" fillId="0" borderId="26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2" fontId="0" fillId="0" borderId="23" xfId="0" applyNumberFormat="1" applyBorder="1"/>
    <xf numFmtId="2" fontId="0" fillId="0" borderId="25" xfId="0" applyNumberFormat="1" applyBorder="1"/>
    <xf numFmtId="2" fontId="0" fillId="0" borderId="20" xfId="0" applyNumberFormat="1" applyBorder="1"/>
    <xf numFmtId="0" fontId="1" fillId="0" borderId="0" xfId="0" applyFont="1"/>
    <xf numFmtId="4" fontId="5" fillId="0" borderId="1" xfId="0" applyNumberFormat="1" applyFont="1" applyBorder="1" applyAlignment="1">
      <alignment wrapText="1"/>
    </xf>
    <xf numFmtId="4" fontId="0" fillId="0" borderId="3" xfId="0" applyNumberFormat="1" applyBorder="1"/>
    <xf numFmtId="0" fontId="6" fillId="0" borderId="19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1" fillId="0" borderId="24" xfId="0" applyFont="1" applyBorder="1"/>
    <xf numFmtId="4" fontId="0" fillId="0" borderId="20" xfId="0" applyNumberFormat="1" applyBorder="1" applyAlignment="1">
      <alignment horizontal="center" vertical="center" wrapText="1"/>
    </xf>
    <xf numFmtId="4" fontId="0" fillId="0" borderId="1" xfId="0" applyNumberFormat="1" applyBorder="1"/>
    <xf numFmtId="0" fontId="4" fillId="0" borderId="11" xfId="0" applyFont="1" applyBorder="1"/>
    <xf numFmtId="4" fontId="4" fillId="0" borderId="12" xfId="0" applyNumberFormat="1" applyFont="1" applyBorder="1"/>
    <xf numFmtId="4" fontId="4" fillId="0" borderId="29" xfId="0" applyNumberFormat="1" applyFont="1" applyBorder="1" applyAlignment="1">
      <alignment horizontal="center" wrapText="1"/>
    </xf>
    <xf numFmtId="0" fontId="4" fillId="0" borderId="0" xfId="0" applyFont="1"/>
    <xf numFmtId="2" fontId="4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wrapText="1"/>
    </xf>
    <xf numFmtId="4" fontId="11" fillId="0" borderId="3" xfId="0" applyNumberFormat="1" applyFont="1" applyBorder="1"/>
    <xf numFmtId="0" fontId="11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4" fontId="11" fillId="0" borderId="4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11" fillId="0" borderId="1" xfId="0" applyNumberFormat="1" applyFont="1" applyBorder="1"/>
    <xf numFmtId="4" fontId="13" fillId="0" borderId="7" xfId="0" applyNumberFormat="1" applyFont="1" applyBorder="1"/>
    <xf numFmtId="0" fontId="14" fillId="0" borderId="0" xfId="0" applyFont="1" applyAlignment="1">
      <alignment horizontal="left"/>
    </xf>
    <xf numFmtId="4" fontId="13" fillId="0" borderId="0" xfId="0" applyNumberFormat="1" applyFont="1"/>
    <xf numFmtId="0" fontId="11" fillId="0" borderId="0" xfId="0" applyFont="1"/>
    <xf numFmtId="0" fontId="13" fillId="0" borderId="0" xfId="0" applyFont="1"/>
    <xf numFmtId="4" fontId="0" fillId="0" borderId="20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M1" workbookViewId="0">
      <selection activeCell="AH18" sqref="AH18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1" t="s">
        <v>19</v>
      </c>
      <c r="B2" s="12" t="s">
        <v>20</v>
      </c>
      <c r="C2" s="12" t="s">
        <v>21</v>
      </c>
      <c r="D2" s="12" t="s">
        <v>23</v>
      </c>
      <c r="E2" s="14" t="s">
        <v>30</v>
      </c>
      <c r="F2" s="12" t="s">
        <v>22</v>
      </c>
      <c r="G2" s="12" t="s">
        <v>24</v>
      </c>
      <c r="H2" s="14" t="s">
        <v>31</v>
      </c>
      <c r="I2" s="12" t="s">
        <v>25</v>
      </c>
      <c r="J2" s="12" t="s">
        <v>26</v>
      </c>
      <c r="K2" s="12" t="s">
        <v>48</v>
      </c>
      <c r="L2" s="12" t="s">
        <v>27</v>
      </c>
      <c r="M2" s="14" t="s">
        <v>28</v>
      </c>
      <c r="N2" s="14" t="s">
        <v>29</v>
      </c>
      <c r="O2" s="12" t="s">
        <v>32</v>
      </c>
      <c r="P2" s="12" t="s">
        <v>33</v>
      </c>
      <c r="Q2" s="12" t="s">
        <v>34</v>
      </c>
      <c r="R2" s="12" t="s">
        <v>35</v>
      </c>
      <c r="S2" s="12" t="s">
        <v>36</v>
      </c>
      <c r="T2" s="12" t="s">
        <v>37</v>
      </c>
      <c r="U2" s="12" t="s">
        <v>38</v>
      </c>
      <c r="V2" s="12" t="s">
        <v>39</v>
      </c>
      <c r="W2" s="12" t="s">
        <v>40</v>
      </c>
      <c r="X2" s="12" t="s">
        <v>41</v>
      </c>
      <c r="Y2" s="12" t="s">
        <v>42</v>
      </c>
      <c r="Z2" s="12" t="s">
        <v>43</v>
      </c>
      <c r="AA2" s="12" t="s">
        <v>44</v>
      </c>
      <c r="AB2" s="12" t="s">
        <v>45</v>
      </c>
      <c r="AC2" s="12" t="s">
        <v>46</v>
      </c>
      <c r="AD2" s="13" t="s">
        <v>47</v>
      </c>
      <c r="AE2" s="12" t="s">
        <v>50</v>
      </c>
      <c r="AF2" s="12" t="s">
        <v>23</v>
      </c>
      <c r="AG2" s="14" t="s">
        <v>30</v>
      </c>
      <c r="AH2" s="12" t="s">
        <v>51</v>
      </c>
      <c r="AI2" s="12" t="s">
        <v>24</v>
      </c>
      <c r="AJ2" s="14" t="s">
        <v>31</v>
      </c>
      <c r="AK2" s="14" t="s">
        <v>55</v>
      </c>
      <c r="AL2" s="14" t="s">
        <v>29</v>
      </c>
    </row>
    <row r="3" spans="1:38" x14ac:dyDescent="0.3">
      <c r="A3" s="10" t="s">
        <v>56</v>
      </c>
      <c r="B3" s="3">
        <v>641.46</v>
      </c>
      <c r="C3" s="3">
        <v>0</v>
      </c>
      <c r="D3" s="3">
        <v>0</v>
      </c>
      <c r="E3" s="15">
        <f>C3+D3</f>
        <v>0</v>
      </c>
      <c r="F3" s="3">
        <v>0</v>
      </c>
      <c r="G3" s="3">
        <v>0</v>
      </c>
      <c r="H3" s="15">
        <f>F3+G3</f>
        <v>0</v>
      </c>
      <c r="I3" s="3">
        <v>0</v>
      </c>
      <c r="J3" s="3">
        <v>0</v>
      </c>
      <c r="K3" s="3">
        <v>0</v>
      </c>
      <c r="L3" s="3">
        <v>0</v>
      </c>
      <c r="M3" s="15">
        <f>(I3+J3+L3)*1.5%</f>
        <v>0</v>
      </c>
      <c r="N3" s="17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5">
        <f>AE3+AF3</f>
        <v>0</v>
      </c>
      <c r="AH3" s="3">
        <v>0</v>
      </c>
      <c r="AI3" s="3">
        <v>0</v>
      </c>
      <c r="AJ3" s="15">
        <f>AH3+AI3</f>
        <v>0</v>
      </c>
      <c r="AK3" s="20">
        <f>AB3*1.5%</f>
        <v>0</v>
      </c>
      <c r="AL3" s="17">
        <f>AJ3*1.5%</f>
        <v>0</v>
      </c>
    </row>
    <row r="4" spans="1:38" x14ac:dyDescent="0.3">
      <c r="A4" s="10" t="s">
        <v>56</v>
      </c>
      <c r="B4" s="3">
        <v>641.46</v>
      </c>
      <c r="C4" s="3">
        <v>0</v>
      </c>
      <c r="D4" s="3">
        <v>0</v>
      </c>
      <c r="E4" s="15">
        <f t="shared" ref="E4:E14" si="0">C4+D4</f>
        <v>0</v>
      </c>
      <c r="F4" s="3">
        <v>0</v>
      </c>
      <c r="G4" s="3">
        <v>0</v>
      </c>
      <c r="H4" s="15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5">
        <f t="shared" ref="M4:M14" si="2">(I4+J4+K4+L4)*1.5%</f>
        <v>0</v>
      </c>
      <c r="N4" s="17">
        <f t="shared" ref="N4:N14" si="3">H4*1.5%</f>
        <v>0</v>
      </c>
      <c r="O4" s="3">
        <v>0</v>
      </c>
      <c r="P4" s="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5">
        <f t="shared" ref="AG4:AG14" si="4">AE4+AF4</f>
        <v>0</v>
      </c>
      <c r="AH4" s="3">
        <v>0</v>
      </c>
      <c r="AI4" s="3">
        <v>0</v>
      </c>
      <c r="AJ4" s="15">
        <f t="shared" ref="AJ4:AJ14" si="5">AH4+AI4</f>
        <v>0</v>
      </c>
      <c r="AK4" s="20">
        <f t="shared" ref="AK4:AK14" si="6">AB4*1.5%</f>
        <v>0</v>
      </c>
      <c r="AL4" s="17">
        <f t="shared" ref="AL4:AL14" si="7">AJ4*1.5%</f>
        <v>0</v>
      </c>
    </row>
    <row r="5" spans="1:38" x14ac:dyDescent="0.3">
      <c r="A5" s="10" t="s">
        <v>56</v>
      </c>
      <c r="B5" s="3">
        <v>641.46</v>
      </c>
      <c r="C5" s="3">
        <v>0</v>
      </c>
      <c r="D5" s="3">
        <v>0</v>
      </c>
      <c r="E5" s="15">
        <f t="shared" si="0"/>
        <v>0</v>
      </c>
      <c r="F5" s="3">
        <v>0</v>
      </c>
      <c r="G5" s="3">
        <v>0</v>
      </c>
      <c r="H5" s="15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5">
        <f t="shared" si="2"/>
        <v>0</v>
      </c>
      <c r="N5" s="17">
        <f t="shared" si="3"/>
        <v>0</v>
      </c>
      <c r="O5" s="3">
        <v>0</v>
      </c>
      <c r="P5" s="3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5">
        <f t="shared" si="4"/>
        <v>0</v>
      </c>
      <c r="AH5" s="3">
        <v>0</v>
      </c>
      <c r="AI5" s="3">
        <v>0</v>
      </c>
      <c r="AJ5" s="15">
        <f t="shared" si="5"/>
        <v>0</v>
      </c>
      <c r="AK5" s="20">
        <f t="shared" si="6"/>
        <v>0</v>
      </c>
      <c r="AL5" s="17">
        <f t="shared" si="7"/>
        <v>0</v>
      </c>
    </row>
    <row r="6" spans="1:38" x14ac:dyDescent="0.3">
      <c r="A6" s="10" t="s">
        <v>56</v>
      </c>
      <c r="B6" s="3">
        <v>641.46</v>
      </c>
      <c r="C6" s="3">
        <v>0</v>
      </c>
      <c r="D6" s="3">
        <v>0</v>
      </c>
      <c r="E6" s="15">
        <f t="shared" si="0"/>
        <v>0</v>
      </c>
      <c r="F6" s="3">
        <v>0</v>
      </c>
      <c r="G6" s="3">
        <v>0</v>
      </c>
      <c r="H6" s="15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5">
        <f t="shared" si="2"/>
        <v>0</v>
      </c>
      <c r="N6" s="17">
        <f t="shared" si="3"/>
        <v>0</v>
      </c>
      <c r="O6" s="3">
        <v>0</v>
      </c>
      <c r="P6" s="3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5">
        <f t="shared" si="4"/>
        <v>0</v>
      </c>
      <c r="AH6" s="3">
        <v>0</v>
      </c>
      <c r="AI6" s="3">
        <v>0</v>
      </c>
      <c r="AJ6" s="15">
        <f t="shared" si="5"/>
        <v>0</v>
      </c>
      <c r="AK6" s="20">
        <f t="shared" si="6"/>
        <v>0</v>
      </c>
      <c r="AL6" s="17">
        <f t="shared" si="7"/>
        <v>0</v>
      </c>
    </row>
    <row r="7" spans="1:38" x14ac:dyDescent="0.3">
      <c r="A7" s="10" t="s">
        <v>56</v>
      </c>
      <c r="B7" s="3">
        <v>641.46</v>
      </c>
      <c r="C7" s="3">
        <v>0</v>
      </c>
      <c r="D7" s="3">
        <v>0</v>
      </c>
      <c r="E7" s="15">
        <f t="shared" si="0"/>
        <v>0</v>
      </c>
      <c r="F7" s="3">
        <v>0</v>
      </c>
      <c r="G7" s="3">
        <v>0</v>
      </c>
      <c r="H7" s="15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5">
        <f t="shared" si="2"/>
        <v>0</v>
      </c>
      <c r="N7" s="17">
        <f t="shared" si="3"/>
        <v>0</v>
      </c>
      <c r="O7" s="3">
        <v>0</v>
      </c>
      <c r="P7" s="3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5">
        <f t="shared" si="4"/>
        <v>0</v>
      </c>
      <c r="AH7" s="3">
        <v>0</v>
      </c>
      <c r="AI7" s="3">
        <v>0</v>
      </c>
      <c r="AJ7" s="15">
        <f t="shared" si="5"/>
        <v>0</v>
      </c>
      <c r="AK7" s="20">
        <f t="shared" si="6"/>
        <v>0</v>
      </c>
      <c r="AL7" s="17">
        <f t="shared" si="7"/>
        <v>0</v>
      </c>
    </row>
    <row r="8" spans="1:38" x14ac:dyDescent="0.3">
      <c r="A8" s="10" t="s">
        <v>56</v>
      </c>
      <c r="B8" s="3">
        <v>641.46</v>
      </c>
      <c r="C8" s="2">
        <v>2597.92</v>
      </c>
      <c r="D8" s="2">
        <v>0</v>
      </c>
      <c r="E8" s="15">
        <f t="shared" si="0"/>
        <v>2597.92</v>
      </c>
      <c r="F8" s="2">
        <v>0</v>
      </c>
      <c r="G8" s="2">
        <v>0</v>
      </c>
      <c r="H8" s="15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5">
        <f t="shared" si="2"/>
        <v>0</v>
      </c>
      <c r="N8" s="17">
        <f t="shared" si="3"/>
        <v>0</v>
      </c>
      <c r="O8" s="2">
        <v>359.22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1154.6199999999999</v>
      </c>
      <c r="Z8" s="2">
        <v>0</v>
      </c>
      <c r="AA8" s="2">
        <v>192.45</v>
      </c>
      <c r="AB8" s="2">
        <v>0</v>
      </c>
      <c r="AC8" s="2">
        <v>1321.41</v>
      </c>
      <c r="AD8" s="2">
        <v>0</v>
      </c>
      <c r="AE8" s="2">
        <v>2982.8</v>
      </c>
      <c r="AF8" s="2">
        <v>0</v>
      </c>
      <c r="AG8" s="15">
        <f t="shared" si="4"/>
        <v>2982.8</v>
      </c>
      <c r="AH8" s="2">
        <v>0</v>
      </c>
      <c r="AI8" s="2">
        <v>0</v>
      </c>
      <c r="AJ8" s="15">
        <f t="shared" si="5"/>
        <v>0</v>
      </c>
      <c r="AK8" s="20">
        <f t="shared" si="6"/>
        <v>0</v>
      </c>
      <c r="AL8" s="17">
        <f t="shared" si="7"/>
        <v>0</v>
      </c>
    </row>
    <row r="9" spans="1:38" x14ac:dyDescent="0.3">
      <c r="A9" s="10" t="s">
        <v>56</v>
      </c>
      <c r="B9" s="3">
        <v>641.46</v>
      </c>
      <c r="C9" s="2">
        <v>0</v>
      </c>
      <c r="D9" s="2">
        <v>0</v>
      </c>
      <c r="E9" s="15">
        <f t="shared" si="0"/>
        <v>0</v>
      </c>
      <c r="F9" s="2">
        <v>2071.8200000000002</v>
      </c>
      <c r="G9" s="2">
        <v>0</v>
      </c>
      <c r="H9" s="15">
        <f t="shared" si="1"/>
        <v>2071.8200000000002</v>
      </c>
      <c r="I9" s="2">
        <v>0</v>
      </c>
      <c r="J9" s="2">
        <v>0</v>
      </c>
      <c r="K9" s="2">
        <v>0</v>
      </c>
      <c r="L9" s="2">
        <v>0</v>
      </c>
      <c r="M9" s="15">
        <f t="shared" si="2"/>
        <v>0</v>
      </c>
      <c r="N9" s="17">
        <f t="shared" si="3"/>
        <v>31.077300000000001</v>
      </c>
      <c r="O9" s="2">
        <v>384.88</v>
      </c>
      <c r="P9" s="2">
        <v>286.48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1205.96</v>
      </c>
      <c r="Z9" s="2">
        <v>920.8</v>
      </c>
      <c r="AA9" s="2">
        <v>224.52</v>
      </c>
      <c r="AB9" s="2">
        <v>153.47999999999999</v>
      </c>
      <c r="AC9" s="2">
        <v>1398.4</v>
      </c>
      <c r="AD9" s="2">
        <v>1053.82</v>
      </c>
      <c r="AE9" s="2">
        <v>5580.71</v>
      </c>
      <c r="AF9" s="2">
        <v>0</v>
      </c>
      <c r="AG9" s="15">
        <f t="shared" si="4"/>
        <v>5580.71</v>
      </c>
      <c r="AH9" s="2">
        <v>2378.7600000000002</v>
      </c>
      <c r="AI9" s="2">
        <v>0</v>
      </c>
      <c r="AJ9" s="15">
        <f t="shared" si="5"/>
        <v>2378.7600000000002</v>
      </c>
      <c r="AK9" s="20">
        <f t="shared" si="6"/>
        <v>2.3021999999999996</v>
      </c>
      <c r="AL9" s="17">
        <f t="shared" si="7"/>
        <v>35.681400000000004</v>
      </c>
    </row>
    <row r="10" spans="1:38" x14ac:dyDescent="0.3">
      <c r="A10" s="10" t="s">
        <v>56</v>
      </c>
      <c r="B10" s="3">
        <v>641.46</v>
      </c>
      <c r="C10" s="2">
        <v>0</v>
      </c>
      <c r="D10" s="2">
        <v>0</v>
      </c>
      <c r="E10" s="15">
        <f t="shared" si="0"/>
        <v>0</v>
      </c>
      <c r="F10" s="2">
        <v>89.22</v>
      </c>
      <c r="G10" s="2">
        <v>0</v>
      </c>
      <c r="H10" s="15">
        <f t="shared" si="1"/>
        <v>89.22</v>
      </c>
      <c r="I10" s="2">
        <v>0</v>
      </c>
      <c r="J10" s="2">
        <v>0</v>
      </c>
      <c r="K10" s="2">
        <v>0</v>
      </c>
      <c r="L10" s="2">
        <v>0</v>
      </c>
      <c r="M10" s="15">
        <f t="shared" si="2"/>
        <v>0</v>
      </c>
      <c r="N10" s="17">
        <f t="shared" si="3"/>
        <v>1.3382999999999998</v>
      </c>
      <c r="O10" s="2">
        <v>384.88</v>
      </c>
      <c r="P10" s="2">
        <v>305.91000000000003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1205.96</v>
      </c>
      <c r="Z10" s="2">
        <v>1008.51</v>
      </c>
      <c r="AA10" s="2">
        <v>224.52</v>
      </c>
      <c r="AB10" s="2">
        <v>177.87</v>
      </c>
      <c r="AC10" s="2">
        <v>1398.4</v>
      </c>
      <c r="AD10" s="2">
        <v>1112.0899999999999</v>
      </c>
      <c r="AE10" s="2">
        <v>5580.71</v>
      </c>
      <c r="AF10" s="2">
        <v>0</v>
      </c>
      <c r="AG10" s="15">
        <f t="shared" si="4"/>
        <v>5580.71</v>
      </c>
      <c r="AH10" s="2">
        <v>4359.4399999999996</v>
      </c>
      <c r="AI10" s="2">
        <v>0</v>
      </c>
      <c r="AJ10" s="15">
        <f t="shared" si="5"/>
        <v>4359.4399999999996</v>
      </c>
      <c r="AK10" s="20">
        <f t="shared" si="6"/>
        <v>2.66805</v>
      </c>
      <c r="AL10" s="17">
        <f t="shared" si="7"/>
        <v>65.391599999999997</v>
      </c>
    </row>
    <row r="11" spans="1:38" x14ac:dyDescent="0.3">
      <c r="A11" s="10" t="s">
        <v>56</v>
      </c>
      <c r="B11" s="3">
        <v>641.46</v>
      </c>
      <c r="C11" s="2"/>
      <c r="D11" s="2"/>
      <c r="E11" s="15">
        <f t="shared" si="0"/>
        <v>0</v>
      </c>
      <c r="F11" s="2"/>
      <c r="G11" s="2"/>
      <c r="H11" s="15">
        <f t="shared" si="1"/>
        <v>0</v>
      </c>
      <c r="I11" s="2"/>
      <c r="J11" s="2"/>
      <c r="K11" s="2"/>
      <c r="L11" s="2"/>
      <c r="M11" s="15">
        <f t="shared" si="2"/>
        <v>0</v>
      </c>
      <c r="N11" s="17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">
        <f t="shared" si="4"/>
        <v>0</v>
      </c>
      <c r="AH11" s="2"/>
      <c r="AI11" s="2"/>
      <c r="AJ11" s="15">
        <f t="shared" si="5"/>
        <v>0</v>
      </c>
      <c r="AK11" s="20">
        <f t="shared" si="6"/>
        <v>0</v>
      </c>
      <c r="AL11" s="17">
        <f t="shared" si="7"/>
        <v>0</v>
      </c>
    </row>
    <row r="12" spans="1:38" x14ac:dyDescent="0.3">
      <c r="A12" s="10" t="s">
        <v>56</v>
      </c>
      <c r="B12" s="3">
        <v>641.46</v>
      </c>
      <c r="C12" s="2"/>
      <c r="D12" s="2"/>
      <c r="E12" s="15">
        <f t="shared" si="0"/>
        <v>0</v>
      </c>
      <c r="F12" s="2"/>
      <c r="G12" s="2"/>
      <c r="H12" s="15">
        <f t="shared" si="1"/>
        <v>0</v>
      </c>
      <c r="I12" s="2"/>
      <c r="J12" s="2"/>
      <c r="K12" s="2"/>
      <c r="L12" s="2"/>
      <c r="M12" s="15">
        <f t="shared" si="2"/>
        <v>0</v>
      </c>
      <c r="N12" s="17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">
        <f t="shared" si="4"/>
        <v>0</v>
      </c>
      <c r="AH12" s="2"/>
      <c r="AI12" s="2"/>
      <c r="AJ12" s="15">
        <f t="shared" si="5"/>
        <v>0</v>
      </c>
      <c r="AK12" s="20">
        <f t="shared" si="6"/>
        <v>0</v>
      </c>
      <c r="AL12" s="17">
        <f t="shared" si="7"/>
        <v>0</v>
      </c>
    </row>
    <row r="13" spans="1:38" x14ac:dyDescent="0.3">
      <c r="A13" s="10" t="s">
        <v>56</v>
      </c>
      <c r="B13" s="3">
        <v>641.46</v>
      </c>
      <c r="C13" s="2"/>
      <c r="D13" s="2"/>
      <c r="E13" s="15">
        <f t="shared" si="0"/>
        <v>0</v>
      </c>
      <c r="F13" s="2"/>
      <c r="G13" s="2"/>
      <c r="H13" s="15">
        <f t="shared" si="1"/>
        <v>0</v>
      </c>
      <c r="I13" s="2"/>
      <c r="J13" s="2"/>
      <c r="K13" s="2"/>
      <c r="L13" s="2"/>
      <c r="M13" s="15">
        <f t="shared" si="2"/>
        <v>0</v>
      </c>
      <c r="N13" s="17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5">
        <f t="shared" si="4"/>
        <v>0</v>
      </c>
      <c r="AH13" s="2"/>
      <c r="AI13" s="2"/>
      <c r="AJ13" s="15">
        <f t="shared" si="5"/>
        <v>0</v>
      </c>
      <c r="AK13" s="20">
        <f t="shared" si="6"/>
        <v>0</v>
      </c>
      <c r="AL13" s="17">
        <f t="shared" si="7"/>
        <v>0</v>
      </c>
    </row>
    <row r="14" spans="1:38" ht="14.4" thickBot="1" x14ac:dyDescent="0.35">
      <c r="A14" s="10" t="s">
        <v>56</v>
      </c>
      <c r="B14" s="3">
        <v>641.46</v>
      </c>
      <c r="C14" s="6"/>
      <c r="D14" s="6"/>
      <c r="E14" s="15">
        <f t="shared" si="0"/>
        <v>0</v>
      </c>
      <c r="F14" s="6"/>
      <c r="G14" s="6"/>
      <c r="H14" s="15">
        <f t="shared" si="1"/>
        <v>0</v>
      </c>
      <c r="I14" s="6"/>
      <c r="J14" s="6"/>
      <c r="K14" s="6"/>
      <c r="L14" s="6"/>
      <c r="M14" s="15">
        <f t="shared" si="2"/>
        <v>0</v>
      </c>
      <c r="N14" s="17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5">
        <f t="shared" si="4"/>
        <v>0</v>
      </c>
      <c r="AH14" s="6"/>
      <c r="AI14" s="6"/>
      <c r="AJ14" s="15">
        <f t="shared" si="5"/>
        <v>0</v>
      </c>
      <c r="AK14" s="20">
        <f t="shared" si="6"/>
        <v>0</v>
      </c>
      <c r="AL14" s="17">
        <f t="shared" si="7"/>
        <v>0</v>
      </c>
    </row>
    <row r="15" spans="1:38" ht="14.4" thickBot="1" x14ac:dyDescent="0.35">
      <c r="A15" s="8" t="s">
        <v>18</v>
      </c>
      <c r="B15" s="7">
        <v>0</v>
      </c>
      <c r="C15" s="7">
        <f t="shared" ref="C15:G15" si="8">SUM(C3:C14)</f>
        <v>2597.92</v>
      </c>
      <c r="D15" s="7">
        <f t="shared" si="8"/>
        <v>0</v>
      </c>
      <c r="E15" s="16">
        <f t="shared" si="8"/>
        <v>2597.92</v>
      </c>
      <c r="F15" s="7">
        <f t="shared" si="8"/>
        <v>2161.04</v>
      </c>
      <c r="G15" s="7">
        <f t="shared" si="8"/>
        <v>0</v>
      </c>
      <c r="H15" s="16">
        <f t="shared" ref="H15:AE15" si="9">SUM(H3:H14)</f>
        <v>2161.04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6">
        <f t="shared" si="9"/>
        <v>0</v>
      </c>
      <c r="N15" s="18">
        <f t="shared" si="9"/>
        <v>32.415599999999998</v>
      </c>
      <c r="O15" s="8">
        <f t="shared" si="9"/>
        <v>1128.98</v>
      </c>
      <c r="P15" s="7">
        <f t="shared" si="9"/>
        <v>592.3900000000001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3566.54</v>
      </c>
      <c r="Z15" s="7">
        <f t="shared" si="9"/>
        <v>1929.31</v>
      </c>
      <c r="AA15" s="7">
        <f t="shared" si="9"/>
        <v>641.49</v>
      </c>
      <c r="AB15" s="7">
        <f t="shared" si="9"/>
        <v>331.35</v>
      </c>
      <c r="AC15" s="7">
        <f t="shared" si="9"/>
        <v>4118.2100000000009</v>
      </c>
      <c r="AD15" s="9">
        <f t="shared" si="9"/>
        <v>2165.91</v>
      </c>
      <c r="AE15" s="7">
        <f t="shared" si="9"/>
        <v>14144.220000000001</v>
      </c>
      <c r="AF15" s="7">
        <f>SUM(AF3:AF14)</f>
        <v>0</v>
      </c>
      <c r="AG15" s="16">
        <f>SUM(AG3:AG14)</f>
        <v>14144.220000000001</v>
      </c>
      <c r="AH15" s="7">
        <f>SUM(AH3:AH14)</f>
        <v>6738.2</v>
      </c>
      <c r="AI15" s="7">
        <f>SUM(AI3:AI14)</f>
        <v>0</v>
      </c>
      <c r="AJ15" s="16">
        <f>SUM(AJ3:AJ14)</f>
        <v>6738.2</v>
      </c>
      <c r="AK15" s="16">
        <f t="shared" ref="AK15" si="10">SUM(AK3:AK14)</f>
        <v>4.9702500000000001</v>
      </c>
      <c r="AL15" s="18">
        <f t="shared" ref="AL15" si="11">SUM(AL3:AL14)</f>
        <v>101.07300000000001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workbookViewId="0">
      <selection activeCell="H7" sqref="H7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75" t="s">
        <v>13</v>
      </c>
      <c r="C2" s="75"/>
      <c r="D2" s="75"/>
      <c r="E2" s="75"/>
      <c r="F2" s="75"/>
    </row>
    <row r="3" spans="2:9" ht="26.25" customHeight="1" x14ac:dyDescent="0.45">
      <c r="B3" s="74" t="s">
        <v>58</v>
      </c>
      <c r="C3" s="74"/>
      <c r="D3" s="74"/>
      <c r="E3" s="74"/>
      <c r="F3" s="74"/>
      <c r="G3" s="1"/>
      <c r="H3" s="1"/>
      <c r="I3" s="1"/>
    </row>
    <row r="4" spans="2:9" ht="30" customHeight="1" thickBot="1" x14ac:dyDescent="0.35">
      <c r="B4" s="74"/>
      <c r="C4" s="74"/>
      <c r="D4" s="74"/>
      <c r="E4" s="74"/>
      <c r="F4" s="74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3">
      <c r="B6" s="21" t="s">
        <v>1</v>
      </c>
      <c r="C6" s="22" t="e">
        <f>#REF!</f>
        <v>#REF!</v>
      </c>
      <c r="D6" s="22" t="e">
        <f>#REF!</f>
        <v>#REF!</v>
      </c>
      <c r="E6" s="22" t="e">
        <f>#REF!</f>
        <v>#REF!</v>
      </c>
      <c r="F6" s="29" t="e">
        <f>#REF!</f>
        <v>#REF!</v>
      </c>
    </row>
    <row r="7" spans="2:9" x14ac:dyDescent="0.3">
      <c r="B7" s="23" t="s">
        <v>49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0" t="e">
        <f>#REF!</f>
        <v>#REF!</v>
      </c>
    </row>
    <row r="8" spans="2:9" ht="27.6" x14ac:dyDescent="0.3">
      <c r="B8" s="24" t="s">
        <v>2</v>
      </c>
      <c r="C8" s="2" t="e">
        <f>#REF!</f>
        <v>#REF!</v>
      </c>
      <c r="D8" s="19" t="e">
        <f>#REF!</f>
        <v>#REF!</v>
      </c>
      <c r="E8" s="2" t="e">
        <f>#REF!</f>
        <v>#REF!</v>
      </c>
      <c r="F8" s="31" t="e">
        <f>#REF!</f>
        <v>#REF!</v>
      </c>
    </row>
    <row r="9" spans="2:9" ht="55.2" x14ac:dyDescent="0.3">
      <c r="B9" s="24" t="s">
        <v>3</v>
      </c>
      <c r="C9" s="2">
        <v>0</v>
      </c>
      <c r="D9" s="2">
        <v>0</v>
      </c>
      <c r="E9" s="2">
        <v>0</v>
      </c>
      <c r="F9" s="25">
        <v>0</v>
      </c>
    </row>
    <row r="10" spans="2:9" x14ac:dyDescent="0.3">
      <c r="B10" s="24" t="s">
        <v>4</v>
      </c>
      <c r="C10" s="2">
        <v>0</v>
      </c>
      <c r="D10" s="2">
        <v>0</v>
      </c>
      <c r="E10" s="2">
        <v>0</v>
      </c>
      <c r="F10" s="25">
        <v>0</v>
      </c>
    </row>
    <row r="11" spans="2:9" ht="27.6" x14ac:dyDescent="0.3">
      <c r="B11" s="24" t="s">
        <v>5</v>
      </c>
      <c r="C11" s="2">
        <f>'выборка 15'!U15</f>
        <v>0</v>
      </c>
      <c r="D11" s="2">
        <v>0</v>
      </c>
      <c r="E11" s="2">
        <v>0</v>
      </c>
      <c r="F11" s="25">
        <v>0</v>
      </c>
    </row>
    <row r="12" spans="2:9" x14ac:dyDescent="0.3">
      <c r="B12" s="24" t="s">
        <v>6</v>
      </c>
      <c r="C12" s="2">
        <v>0</v>
      </c>
      <c r="D12" s="2">
        <v>0</v>
      </c>
      <c r="E12" s="2">
        <v>0</v>
      </c>
      <c r="F12" s="25">
        <v>0</v>
      </c>
    </row>
    <row r="13" spans="2:9" x14ac:dyDescent="0.3">
      <c r="B13" s="24" t="s">
        <v>7</v>
      </c>
      <c r="C13" s="2">
        <f>'выборка 15'!Y15</f>
        <v>3566.54</v>
      </c>
      <c r="D13" s="2">
        <f>'выборка 15'!Z15</f>
        <v>1929.31</v>
      </c>
      <c r="E13" s="2">
        <v>297.98</v>
      </c>
      <c r="F13" s="25">
        <v>0</v>
      </c>
    </row>
    <row r="14" spans="2:9" ht="27.6" x14ac:dyDescent="0.3">
      <c r="B14" s="24" t="s">
        <v>8</v>
      </c>
      <c r="C14" s="2">
        <v>0</v>
      </c>
      <c r="D14" s="2">
        <v>0</v>
      </c>
      <c r="E14" s="2">
        <v>0</v>
      </c>
      <c r="F14" s="25">
        <v>0</v>
      </c>
    </row>
    <row r="15" spans="2:9" ht="27.6" x14ac:dyDescent="0.3">
      <c r="B15" s="24" t="s">
        <v>9</v>
      </c>
      <c r="C15" s="2">
        <f>'выборка 15'!AA15</f>
        <v>641.49</v>
      </c>
      <c r="D15" s="2">
        <f>'выборка 15'!AB15</f>
        <v>331.35</v>
      </c>
      <c r="E15" s="2">
        <v>38.97</v>
      </c>
      <c r="F15" s="25">
        <f>D15</f>
        <v>331.35</v>
      </c>
    </row>
    <row r="16" spans="2:9" ht="28.2" thickBot="1" x14ac:dyDescent="0.35">
      <c r="B16" s="26" t="s">
        <v>10</v>
      </c>
      <c r="C16" s="27">
        <f>'выборка 15'!AC15</f>
        <v>4118.2100000000009</v>
      </c>
      <c r="D16" s="27">
        <f>'выборка 15'!AD15</f>
        <v>2165.91</v>
      </c>
      <c r="E16" s="27">
        <v>267.58999999999997</v>
      </c>
      <c r="F16" s="28">
        <v>0</v>
      </c>
    </row>
    <row r="18" spans="2:6" ht="19.5" customHeight="1" x14ac:dyDescent="0.3">
      <c r="B18" s="76" t="s">
        <v>57</v>
      </c>
      <c r="C18" s="76"/>
      <c r="D18" s="76"/>
      <c r="E18" s="76"/>
      <c r="F18" s="7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6"/>
  <sheetViews>
    <sheetView workbookViewId="0">
      <selection activeCell="A16" sqref="A16:C18"/>
    </sheetView>
  </sheetViews>
  <sheetFormatPr defaultRowHeight="13.8" x14ac:dyDescent="0.3"/>
  <cols>
    <col min="1" max="1" width="41.88671875" customWidth="1"/>
    <col min="2" max="2" width="21" customWidth="1"/>
    <col min="3" max="3" width="29.88671875" customWidth="1"/>
    <col min="4" max="4" width="24.88671875" style="36" customWidth="1"/>
    <col min="5" max="5" width="9.44140625" bestFit="1" customWidth="1"/>
  </cols>
  <sheetData>
    <row r="2" spans="1:5" ht="75.75" customHeight="1" x14ac:dyDescent="0.3">
      <c r="A2" s="77" t="s">
        <v>77</v>
      </c>
      <c r="B2" s="78"/>
      <c r="C2" s="78"/>
      <c r="D2" s="78"/>
    </row>
    <row r="3" spans="1:5" ht="14.4" thickBot="1" x14ac:dyDescent="0.35"/>
    <row r="4" spans="1:5" ht="31.2" x14ac:dyDescent="0.3">
      <c r="A4" s="37"/>
      <c r="B4" s="38" t="s">
        <v>52</v>
      </c>
      <c r="C4" s="38" t="s">
        <v>53</v>
      </c>
      <c r="D4" s="39" t="s">
        <v>54</v>
      </c>
    </row>
    <row r="5" spans="1:5" ht="15.6" x14ac:dyDescent="0.3">
      <c r="A5" s="40" t="s">
        <v>92</v>
      </c>
      <c r="B5" s="35"/>
      <c r="C5" s="33">
        <v>-124418.88</v>
      </c>
      <c r="D5" s="41"/>
    </row>
    <row r="6" spans="1:5" ht="18.75" customHeight="1" x14ac:dyDescent="0.3">
      <c r="A6" s="42" t="s">
        <v>59</v>
      </c>
      <c r="B6" s="34">
        <v>112135.95999999999</v>
      </c>
      <c r="C6" s="34">
        <v>104627.34</v>
      </c>
      <c r="D6" s="43">
        <f>'Расход Рем. Содер2023'!F17</f>
        <v>60685.552660000001</v>
      </c>
    </row>
    <row r="7" spans="1:5" ht="24" customHeight="1" x14ac:dyDescent="0.3">
      <c r="A7" s="24" t="s">
        <v>60</v>
      </c>
      <c r="C7" s="44"/>
      <c r="D7" s="73">
        <v>15396.240000000003</v>
      </c>
    </row>
    <row r="8" spans="1:5" ht="27.6" x14ac:dyDescent="0.3">
      <c r="A8" s="24" t="s">
        <v>61</v>
      </c>
      <c r="B8" s="44"/>
      <c r="C8" s="44"/>
      <c r="D8" s="43">
        <v>5542.6464000000005</v>
      </c>
    </row>
    <row r="9" spans="1:5" ht="15" thickBot="1" x14ac:dyDescent="0.35">
      <c r="A9" s="45" t="s">
        <v>62</v>
      </c>
      <c r="B9" s="46">
        <f>SUM(B6:B8)</f>
        <v>112135.95999999999</v>
      </c>
      <c r="C9" s="46">
        <f>SUM(C5:C8)</f>
        <v>-19791.540000000008</v>
      </c>
      <c r="D9" s="47">
        <f>SUM(D6:D8)</f>
        <v>81624.439060000004</v>
      </c>
    </row>
    <row r="10" spans="1:5" ht="14.4" x14ac:dyDescent="0.3">
      <c r="A10" s="48"/>
      <c r="B10" s="48"/>
      <c r="C10" s="48"/>
      <c r="D10" s="49"/>
    </row>
    <row r="11" spans="1:5" ht="14.4" x14ac:dyDescent="0.3">
      <c r="A11" s="79" t="s">
        <v>78</v>
      </c>
      <c r="B11" s="79"/>
      <c r="C11" s="79"/>
      <c r="D11" s="50">
        <f>C9-D9</f>
        <v>-101415.97906000001</v>
      </c>
      <c r="E11" s="51"/>
    </row>
    <row r="13" spans="1:5" ht="14.4" x14ac:dyDescent="0.3">
      <c r="A13" s="80" t="s">
        <v>79</v>
      </c>
      <c r="B13" s="80"/>
      <c r="C13" s="80"/>
      <c r="D13" s="50">
        <v>26864.98</v>
      </c>
    </row>
    <row r="14" spans="1:5" ht="14.4" x14ac:dyDescent="0.3">
      <c r="A14" s="52"/>
      <c r="B14" s="52"/>
      <c r="C14" s="52"/>
      <c r="D14" s="50"/>
    </row>
    <row r="15" spans="1:5" ht="14.4" x14ac:dyDescent="0.3">
      <c r="A15" s="52"/>
      <c r="B15" s="53"/>
      <c r="C15" s="53"/>
      <c r="D15" s="50"/>
    </row>
    <row r="16" spans="1:5" x14ac:dyDescent="0.3">
      <c r="A16" s="32"/>
      <c r="B16" s="32"/>
      <c r="C16" s="32"/>
      <c r="D16" s="54"/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abSelected="1" workbookViewId="0">
      <selection activeCell="E25" sqref="E25"/>
    </sheetView>
  </sheetViews>
  <sheetFormatPr defaultRowHeight="13.8" x14ac:dyDescent="0.3"/>
  <cols>
    <col min="1" max="1" width="4.5546875" customWidth="1"/>
    <col min="4" max="4" width="19.6640625" customWidth="1"/>
    <col min="5" max="5" width="53.5546875" customWidth="1"/>
    <col min="6" max="6" width="16.6640625" customWidth="1"/>
  </cols>
  <sheetData>
    <row r="1" spans="1:6" ht="71.25" customHeight="1" x14ac:dyDescent="0.3">
      <c r="A1" s="87" t="s">
        <v>80</v>
      </c>
      <c r="B1" s="87"/>
      <c r="C1" s="87"/>
      <c r="D1" s="87"/>
      <c r="E1" s="87"/>
      <c r="F1" s="87"/>
    </row>
    <row r="2" spans="1:6" ht="14.25" customHeight="1" thickBot="1" x14ac:dyDescent="0.5">
      <c r="A2" s="55"/>
      <c r="B2" s="55"/>
      <c r="C2" s="55"/>
      <c r="D2" s="55"/>
      <c r="E2" s="55"/>
      <c r="F2" s="55"/>
    </row>
    <row r="3" spans="1:6" ht="16.5" customHeight="1" x14ac:dyDescent="0.3">
      <c r="A3" s="88" t="s">
        <v>16</v>
      </c>
      <c r="B3" s="90" t="s">
        <v>65</v>
      </c>
      <c r="C3" s="90" t="s">
        <v>64</v>
      </c>
      <c r="D3" s="90" t="s">
        <v>63</v>
      </c>
      <c r="E3" s="90" t="s">
        <v>66</v>
      </c>
      <c r="F3" s="92" t="s">
        <v>67</v>
      </c>
    </row>
    <row r="4" spans="1:6" ht="13.5" customHeight="1" thickBot="1" x14ac:dyDescent="0.35">
      <c r="A4" s="89"/>
      <c r="B4" s="91"/>
      <c r="C4" s="91"/>
      <c r="D4" s="91"/>
      <c r="E4" s="91"/>
      <c r="F4" s="93"/>
    </row>
    <row r="5" spans="1:6" x14ac:dyDescent="0.3">
      <c r="A5" s="56">
        <v>1</v>
      </c>
      <c r="B5" s="56">
        <v>2023</v>
      </c>
      <c r="C5" s="56" t="s">
        <v>69</v>
      </c>
      <c r="D5" s="57" t="s">
        <v>70</v>
      </c>
      <c r="E5" s="58" t="s">
        <v>81</v>
      </c>
      <c r="F5" s="59">
        <v>601</v>
      </c>
    </row>
    <row r="6" spans="1:6" x14ac:dyDescent="0.3">
      <c r="A6" s="60">
        <v>2</v>
      </c>
      <c r="B6" s="56">
        <v>2023</v>
      </c>
      <c r="C6" s="61" t="s">
        <v>71</v>
      </c>
      <c r="D6" s="62" t="s">
        <v>82</v>
      </c>
      <c r="E6" s="63" t="s">
        <v>72</v>
      </c>
      <c r="F6" s="64">
        <v>24195</v>
      </c>
    </row>
    <row r="7" spans="1:6" x14ac:dyDescent="0.3">
      <c r="A7" s="56">
        <v>3</v>
      </c>
      <c r="B7" s="56">
        <v>2023</v>
      </c>
      <c r="C7" s="61" t="s">
        <v>83</v>
      </c>
      <c r="D7" s="62" t="s">
        <v>84</v>
      </c>
      <c r="E7" s="63" t="s">
        <v>85</v>
      </c>
      <c r="F7" s="64">
        <v>19290</v>
      </c>
    </row>
    <row r="8" spans="1:6" x14ac:dyDescent="0.3">
      <c r="A8" s="60">
        <v>4</v>
      </c>
      <c r="B8" s="56">
        <v>2023</v>
      </c>
      <c r="C8" s="61" t="s">
        <v>73</v>
      </c>
      <c r="D8" s="62" t="s">
        <v>70</v>
      </c>
      <c r="E8" s="63" t="s">
        <v>86</v>
      </c>
      <c r="F8" s="64">
        <v>10071</v>
      </c>
    </row>
    <row r="9" spans="1:6" x14ac:dyDescent="0.3">
      <c r="A9" s="56">
        <v>5</v>
      </c>
      <c r="B9" s="56">
        <v>2023</v>
      </c>
      <c r="C9" s="61" t="s">
        <v>76</v>
      </c>
      <c r="D9" s="65"/>
      <c r="E9" s="66" t="s">
        <v>75</v>
      </c>
      <c r="F9" s="67">
        <v>1600</v>
      </c>
    </row>
    <row r="10" spans="1:6" x14ac:dyDescent="0.3">
      <c r="A10" s="56">
        <v>6</v>
      </c>
      <c r="B10" s="56">
        <v>2023</v>
      </c>
      <c r="C10" s="61" t="s">
        <v>87</v>
      </c>
      <c r="D10" s="65" t="s">
        <v>74</v>
      </c>
      <c r="E10" s="66" t="s">
        <v>91</v>
      </c>
      <c r="F10" s="64">
        <v>913</v>
      </c>
    </row>
    <row r="11" spans="1:6" hidden="1" x14ac:dyDescent="0.3">
      <c r="A11" s="56"/>
      <c r="B11" s="56">
        <v>2023</v>
      </c>
      <c r="C11" s="61" t="s">
        <v>88</v>
      </c>
      <c r="D11" s="65"/>
      <c r="E11" s="66"/>
      <c r="F11" s="64"/>
    </row>
    <row r="12" spans="1:6" hidden="1" x14ac:dyDescent="0.3">
      <c r="A12" s="56"/>
      <c r="B12" s="56">
        <v>2023</v>
      </c>
      <c r="C12" s="61" t="s">
        <v>89</v>
      </c>
      <c r="D12" s="65"/>
      <c r="E12" s="66"/>
      <c r="F12" s="64"/>
    </row>
    <row r="13" spans="1:6" hidden="1" x14ac:dyDescent="0.3">
      <c r="A13" s="56"/>
      <c r="B13" s="56">
        <v>2023</v>
      </c>
      <c r="C13" s="61" t="s">
        <v>68</v>
      </c>
      <c r="D13" s="65"/>
      <c r="E13" s="66"/>
      <c r="F13" s="64"/>
    </row>
    <row r="14" spans="1:6" hidden="1" x14ac:dyDescent="0.3">
      <c r="A14" s="56"/>
      <c r="B14" s="56">
        <v>2023</v>
      </c>
      <c r="C14" s="61" t="s">
        <v>69</v>
      </c>
      <c r="D14" s="65"/>
      <c r="E14" s="66"/>
      <c r="F14" s="64"/>
    </row>
    <row r="15" spans="1:6" hidden="1" x14ac:dyDescent="0.3">
      <c r="A15" s="56"/>
      <c r="B15" s="56">
        <v>2023</v>
      </c>
      <c r="C15" s="61" t="s">
        <v>90</v>
      </c>
      <c r="D15" s="65"/>
      <c r="E15" s="66"/>
      <c r="F15" s="64"/>
    </row>
    <row r="16" spans="1:6" ht="14.4" thickBot="1" x14ac:dyDescent="0.35">
      <c r="A16" s="81" t="s">
        <v>17</v>
      </c>
      <c r="B16" s="82"/>
      <c r="C16" s="82"/>
      <c r="D16" s="82"/>
      <c r="E16" s="83"/>
      <c r="F16" s="64">
        <v>4015.5526599999998</v>
      </c>
    </row>
    <row r="17" spans="1:6" ht="15" thickBot="1" x14ac:dyDescent="0.35">
      <c r="A17" s="84" t="s">
        <v>18</v>
      </c>
      <c r="B17" s="85"/>
      <c r="C17" s="85"/>
      <c r="D17" s="85"/>
      <c r="E17" s="86"/>
      <c r="F17" s="68">
        <f>SUM(F5:F16)</f>
        <v>60685.552660000001</v>
      </c>
    </row>
    <row r="18" spans="1:6" ht="14.4" x14ac:dyDescent="0.3">
      <c r="A18" s="69"/>
      <c r="B18" s="69"/>
      <c r="C18" s="69"/>
      <c r="D18" s="69"/>
      <c r="E18" s="69"/>
      <c r="F18" s="70"/>
    </row>
    <row r="19" spans="1:6" ht="14.4" x14ac:dyDescent="0.3">
      <c r="A19" s="69"/>
      <c r="B19" s="69"/>
      <c r="C19" s="69"/>
      <c r="D19" s="69"/>
      <c r="E19" s="69"/>
      <c r="F19" s="70"/>
    </row>
    <row r="20" spans="1:6" x14ac:dyDescent="0.3">
      <c r="A20" s="71"/>
      <c r="B20" s="71"/>
      <c r="C20" s="71"/>
      <c r="D20" s="71"/>
      <c r="E20" s="71"/>
      <c r="F20" s="71"/>
    </row>
    <row r="21" spans="1:6" x14ac:dyDescent="0.3">
      <c r="A21" s="71"/>
      <c r="B21" s="71"/>
      <c r="C21" s="71"/>
      <c r="D21" s="71"/>
      <c r="E21" s="71"/>
      <c r="F21" s="71"/>
    </row>
    <row r="22" spans="1:6" ht="12.75" customHeight="1" x14ac:dyDescent="0.3">
      <c r="A22" s="72"/>
      <c r="B22" s="72"/>
      <c r="C22" s="72"/>
      <c r="D22" s="72"/>
      <c r="E22" s="72"/>
      <c r="F22" s="71"/>
    </row>
    <row r="23" spans="1:6" x14ac:dyDescent="0.3">
      <c r="A23" s="71"/>
      <c r="B23" s="71"/>
      <c r="C23" s="71"/>
      <c r="D23" s="71"/>
      <c r="E23" s="71"/>
      <c r="F23" s="71"/>
    </row>
  </sheetData>
  <mergeCells count="9">
    <mergeCell ref="A16:E16"/>
    <mergeCell ref="A17:E1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Рем. и Содер. отчет2023</vt:lpstr>
      <vt:lpstr>Расход Рем. Содер2023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2023-02-08T10:31:13Z</cp:lastPrinted>
  <dcterms:created xsi:type="dcterms:W3CDTF">2015-02-24T21:57:31Z</dcterms:created>
  <dcterms:modified xsi:type="dcterms:W3CDTF">2024-03-26T09:28:40Z</dcterms:modified>
</cp:coreProperties>
</file>