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ТАГАНСЕРВИС 2023г\"/>
    </mc:Choice>
  </mc:AlternateContent>
  <xr:revisionPtr revIDLastSave="0" documentId="13_ncr:1_{B02AA513-CFA5-4181-AB44-E9B8C1CD603D}" xr6:coauthVersionLast="46" xr6:coauthVersionMax="46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выборка 15" sheetId="3" state="hidden" r:id="rId1"/>
    <sheet name="общий отчет по дому за 15 г" sheetId="1" state="hidden" r:id="rId2"/>
    <sheet name="отчет РиС 2023" sheetId="9" r:id="rId3"/>
    <sheet name="расход РиС 2023" sheetId="10" r:id="rId4"/>
  </sheets>
  <calcPr calcId="191029"/>
</workbook>
</file>

<file path=xl/calcChain.xml><?xml version="1.0" encoding="utf-8"?>
<calcChain xmlns="http://schemas.openxmlformats.org/spreadsheetml/2006/main">
  <c r="F10" i="10" l="1"/>
  <c r="C8" i="9" l="1"/>
  <c r="B8" i="9"/>
  <c r="D5" i="9"/>
  <c r="D8" i="9" s="1"/>
  <c r="D10" i="9" l="1"/>
  <c r="Y15" i="3"/>
  <c r="C13" i="1" s="1"/>
  <c r="E8" i="1"/>
  <c r="E7" i="1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M3" i="3"/>
  <c r="H3" i="3"/>
  <c r="N3" i="3" s="1"/>
  <c r="E3" i="3"/>
  <c r="AL15" i="3" l="1"/>
  <c r="AK15" i="3"/>
  <c r="G15" i="3"/>
  <c r="D15" i="3"/>
  <c r="E6" i="1" l="1"/>
  <c r="AH15" i="3" l="1"/>
  <c r="AE15" i="3"/>
  <c r="AJ15" i="3"/>
  <c r="AG15" i="3"/>
  <c r="C7" i="1" s="1"/>
  <c r="C15" i="3"/>
  <c r="C6" i="1" s="1"/>
  <c r="F15" i="3"/>
  <c r="I15" i="3"/>
  <c r="J15" i="3"/>
  <c r="K15" i="3"/>
  <c r="L15" i="3"/>
  <c r="O15" i="3"/>
  <c r="P15" i="3"/>
  <c r="Q15" i="3"/>
  <c r="R15" i="3"/>
  <c r="S15" i="3"/>
  <c r="T15" i="3"/>
  <c r="U15" i="3"/>
  <c r="V15" i="3"/>
  <c r="W15" i="3"/>
  <c r="X15" i="3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D7" i="1" l="1"/>
  <c r="D6" i="1"/>
  <c r="D8" i="1"/>
  <c r="F7" i="1"/>
  <c r="C8" i="1"/>
  <c r="N15" i="3"/>
  <c r="F6" i="1" l="1"/>
  <c r="F8" i="1"/>
</calcChain>
</file>

<file path=xl/sharedStrings.xml><?xml version="1.0" encoding="utf-8"?>
<sst xmlns="http://schemas.openxmlformats.org/spreadsheetml/2006/main" count="104" uniqueCount="86">
  <si>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</si>
  <si>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</si>
  <si>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</si>
  <si>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</si>
  <si>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</si>
  <si>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</si>
  <si>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</si>
  <si>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</si>
  <si>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</si>
  <si>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</si>
  <si>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</si>
  <si>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</si>
  <si>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</si>
  <si>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</si>
  <si>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</si>
  <si>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</si>
  <si>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</si>
  <si>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вид работ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</si>
  <si>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</si>
  <si>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</si>
  <si>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</si>
  <si>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</si>
  <si>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</si>
  <si>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</si>
  <si>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</si>
  <si>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</si>
  <si>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</si>
  <si>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</si>
  <si>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</si>
  <si>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</si>
  <si>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</si>
  <si>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</si>
  <si>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</si>
  <si>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</si>
  <si>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</si>
  <si>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</si>
  <si>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</si>
  <si>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</si>
  <si>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</si>
  <si>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</si>
  <si>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</si>
  <si>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</si>
  <si>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</si>
  <si>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</si>
  <si>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</si>
  <si>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</si>
  <si>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</si>
  <si>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</si>
  <si>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</si>
  <si>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</si>
  <si>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</si>
  <si>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</si>
  <si>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</si>
  <si>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</si>
  <si>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</si>
  <si>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</si>
  <si>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</si>
  <si>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</si>
  <si>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</si>
  <si>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</si>
  <si>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Бабушкина, 47</t>
  </si>
  <si>
    <t>остаток на данный пери од</t>
  </si>
  <si>
    <t>задолженность по данной статье</t>
  </si>
  <si>
    <t>Генеральный директор ООО У0 "ТаганСервис"____________________________________________Брехов Ю.А.</t>
  </si>
  <si>
    <t>в доме по  адресу Бабушкина, 47  за период с 01.06.2015 по 31.07.2015гг.</t>
  </si>
  <si>
    <t>начислено, руб.</t>
  </si>
  <si>
    <t>оплачено, руб</t>
  </si>
  <si>
    <t>выполнено работ на сумму, руб</t>
  </si>
  <si>
    <t>Ремонт и Содержание жилья</t>
  </si>
  <si>
    <t>периодическая проверка вентканалов и дымоходов</t>
  </si>
  <si>
    <t>апрель</t>
  </si>
  <si>
    <t>ЦО</t>
  </si>
  <si>
    <t>июнь</t>
  </si>
  <si>
    <t>ЦО и ввод</t>
  </si>
  <si>
    <t>гидравлические испытания</t>
  </si>
  <si>
    <t>территория</t>
  </si>
  <si>
    <t>покос травы</t>
  </si>
  <si>
    <t>октябрь</t>
  </si>
  <si>
    <t>Информация о собранных и израсходованных денежных средствах по статье "Ремонт и Содержание Жилья" за период с 01.01.2023г. по 31.12.2023г. по адресу Бабушкина, 47</t>
  </si>
  <si>
    <t>переходящее сальдо на 01.01.2023 г</t>
  </si>
  <si>
    <t>Остаток денежных средств дома по статье "Ремонт и Содержание жилья" на 31.12.2023 г</t>
  </si>
  <si>
    <t>дебиторская задолженность жителей по состоянию на 01.01.2024г составляет</t>
  </si>
  <si>
    <t>Информация о выполненных работах  по статье "Ремонт и Содержание жилья" за период с 01.01.2023г. по 31.12.2023г.в доме по адресу ул.Бабушкина, 47</t>
  </si>
  <si>
    <t>закрытие задвижек</t>
  </si>
  <si>
    <t>май</t>
  </si>
  <si>
    <t>промывка и запуск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</si>
</sst>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р.&quot;"/>
  </numFmts>
  <fonts count="1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7" xfId="0" applyBorder="1"/>
    <xf numFmtId="0" fontId="0" fillId="0" borderId="13" xfId="0" applyBorder="1"/>
    <xf numFmtId="0" fontId="0" fillId="0" borderId="14" xfId="0" applyBorder="1"/>
    <xf numFmtId="0" fontId="1" fillId="0" borderId="3" xfId="0" applyFont="1" applyBorder="1"/>
    <xf numFmtId="0" fontId="1" fillId="0" borderId="13" xfId="0" applyFont="1" applyBorder="1"/>
    <xf numFmtId="0" fontId="1" fillId="0" borderId="7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0" fillId="2" borderId="3" xfId="0" applyFill="1" applyBorder="1"/>
    <xf numFmtId="0" fontId="0" fillId="2" borderId="7" xfId="0" applyFill="1" applyBorder="1"/>
    <xf numFmtId="2" fontId="0" fillId="2" borderId="15" xfId="0" applyNumberFormat="1" applyFill="1" applyBorder="1"/>
    <xf numFmtId="2" fontId="0" fillId="2" borderId="8" xfId="0" applyNumberFormat="1" applyFill="1" applyBorder="1"/>
    <xf numFmtId="2" fontId="0" fillId="0" borderId="1" xfId="0" applyNumberFormat="1" applyBorder="1"/>
    <xf numFmtId="0" fontId="4" fillId="0" borderId="13" xfId="0" applyFont="1" applyBorder="1"/>
    <xf numFmtId="2" fontId="0" fillId="0" borderId="0" xfId="0" applyNumberFormat="1"/>
    <xf numFmtId="2" fontId="0" fillId="2" borderId="3" xfId="0" applyNumberFormat="1" applyFill="1" applyBorder="1"/>
    <xf numFmtId="0" fontId="1" fillId="0" borderId="22" xfId="0" applyFont="1" applyBorder="1" applyAlignment="1">
      <alignment wrapText="1"/>
    </xf>
    <xf numFmtId="0" fontId="0" fillId="0" borderId="23" xfId="0" applyBorder="1"/>
    <xf numFmtId="0" fontId="1" fillId="0" borderId="2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0" fillId="0" borderId="18" xfId="0" applyBorder="1"/>
    <xf numFmtId="0" fontId="1" fillId="0" borderId="27" xfId="0" applyFont="1" applyBorder="1" applyAlignment="1">
      <alignment wrapText="1"/>
    </xf>
    <xf numFmtId="0" fontId="0" fillId="0" borderId="11" xfId="0" applyBorder="1"/>
    <xf numFmtId="0" fontId="0" fillId="0" borderId="12" xfId="0" applyBorder="1"/>
    <xf numFmtId="2" fontId="0" fillId="0" borderId="24" xfId="0" applyNumberFormat="1" applyBorder="1"/>
    <xf numFmtId="2" fontId="0" fillId="0" borderId="26" xfId="0" applyNumberFormat="1" applyBorder="1"/>
    <xf numFmtId="2" fontId="0" fillId="0" borderId="18" xfId="0" applyNumberFormat="1" applyBorder="1"/>
    <xf numFmtId="0" fontId="0" fillId="0" borderId="9" xfId="0" applyBorder="1" applyAlignment="1">
      <alignment wrapText="1"/>
    </xf>
    <xf numFmtId="0" fontId="1" fillId="0" borderId="0" xfId="0" applyFont="1"/>
    <xf numFmtId="4" fontId="5" fillId="0" borderId="1" xfId="0" applyNumberFormat="1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4" fontId="0" fillId="0" borderId="0" xfId="0" applyNumberFormat="1"/>
    <xf numFmtId="0" fontId="6" fillId="0" borderId="2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1" fillId="0" borderId="25" xfId="0" applyFont="1" applyBorder="1" applyAlignment="1">
      <alignment vertical="center"/>
    </xf>
    <xf numFmtId="0" fontId="1" fillId="0" borderId="19" xfId="0" applyFont="1" applyBorder="1" applyAlignment="1">
      <alignment wrapText="1"/>
    </xf>
    <xf numFmtId="4" fontId="4" fillId="0" borderId="14" xfId="0" applyNumberFormat="1" applyFont="1" applyBorder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0" fontId="9" fillId="0" borderId="0" xfId="0" applyFont="1"/>
    <xf numFmtId="0" fontId="10" fillId="0" borderId="1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/>
    <xf numFmtId="0" fontId="12" fillId="0" borderId="1" xfId="0" applyFont="1" applyBorder="1" applyAlignment="1">
      <alignment wrapText="1"/>
    </xf>
    <xf numFmtId="0" fontId="10" fillId="0" borderId="0" xfId="0" applyFont="1"/>
    <xf numFmtId="0" fontId="10" fillId="0" borderId="2" xfId="0" applyFont="1" applyBorder="1" applyAlignment="1">
      <alignment horizontal="right" vertical="center" wrapText="1"/>
    </xf>
    <xf numFmtId="4" fontId="9" fillId="0" borderId="20" xfId="0" applyNumberFormat="1" applyFont="1" applyBorder="1" applyAlignment="1">
      <alignment horizontal="right" vertical="center"/>
    </xf>
    <xf numFmtId="164" fontId="14" fillId="0" borderId="6" xfId="0" applyNumberFormat="1" applyFont="1" applyBorder="1"/>
    <xf numFmtId="4" fontId="14" fillId="0" borderId="2" xfId="0" applyNumberFormat="1" applyFont="1" applyBorder="1" applyAlignment="1">
      <alignment horizontal="right"/>
    </xf>
    <xf numFmtId="0" fontId="15" fillId="0" borderId="0" xfId="0" applyFont="1"/>
    <xf numFmtId="0" fontId="9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1" fillId="0" borderId="21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3" fillId="0" borderId="32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5"/>
  <sheetViews>
    <sheetView topLeftCell="Q1" workbookViewId="0">
      <selection activeCell="AF18" sqref="AF18"/>
    </sheetView>
  </sheetViews>
  <sheetFormatPr defaultRowHeight="13.8" x14ac:dyDescent="0.3"/>
  <cols>
    <col min="1" max="1" width="22.88671875" customWidth="1"/>
    <col min="3" max="3" width="12.5546875" customWidth="1"/>
    <col min="4" max="4" width="10.33203125" customWidth="1"/>
    <col min="5" max="5" width="12.33203125" customWidth="1"/>
    <col min="6" max="6" width="11.88671875" customWidth="1"/>
    <col min="7" max="7" width="11.109375" customWidth="1"/>
    <col min="8" max="8" width="12.88671875" customWidth="1"/>
    <col min="9" max="9" width="12.44140625" customWidth="1"/>
    <col min="10" max="10" width="11.88671875" customWidth="1"/>
    <col min="11" max="11" width="12.88671875" customWidth="1"/>
    <col min="12" max="12" width="11.109375" customWidth="1"/>
    <col min="13" max="13" width="10.33203125" customWidth="1"/>
    <col min="14" max="14" width="9.33203125" customWidth="1"/>
    <col min="15" max="15" width="12.109375" customWidth="1"/>
    <col min="16" max="16" width="11.88671875" customWidth="1"/>
    <col min="17" max="17" width="10.109375" customWidth="1"/>
    <col min="18" max="18" width="10.5546875" customWidth="1"/>
  </cols>
  <sheetData>
    <row r="1" spans="1:38" ht="14.4" thickBot="1" x14ac:dyDescent="0.35"/>
    <row r="2" spans="1:38" ht="55.5" customHeight="1" thickBot="1" x14ac:dyDescent="0.35">
      <c r="A2" s="11" t="s">
        <v>19</v>
      </c>
      <c r="B2" s="12" t="s">
        <v>20</v>
      </c>
      <c r="C2" s="12" t="s">
        <v>21</v>
      </c>
      <c r="D2" s="12" t="s">
        <v>23</v>
      </c>
      <c r="E2" s="14" t="s">
        <v>30</v>
      </c>
      <c r="F2" s="12" t="s">
        <v>22</v>
      </c>
      <c r="G2" s="12" t="s">
        <v>24</v>
      </c>
      <c r="H2" s="14" t="s">
        <v>31</v>
      </c>
      <c r="I2" s="12" t="s">
        <v>25</v>
      </c>
      <c r="J2" s="12" t="s">
        <v>26</v>
      </c>
      <c r="K2" s="12" t="s">
        <v>48</v>
      </c>
      <c r="L2" s="12" t="s">
        <v>27</v>
      </c>
      <c r="M2" s="14" t="s">
        <v>28</v>
      </c>
      <c r="N2" s="14" t="s">
        <v>29</v>
      </c>
      <c r="O2" s="12" t="s">
        <v>32</v>
      </c>
      <c r="P2" s="12" t="s">
        <v>33</v>
      </c>
      <c r="Q2" s="12" t="s">
        <v>34</v>
      </c>
      <c r="R2" s="12" t="s">
        <v>35</v>
      </c>
      <c r="S2" s="12" t="s">
        <v>36</v>
      </c>
      <c r="T2" s="12" t="s">
        <v>37</v>
      </c>
      <c r="U2" s="12" t="s">
        <v>38</v>
      </c>
      <c r="V2" s="12" t="s">
        <v>39</v>
      </c>
      <c r="W2" s="12" t="s">
        <v>40</v>
      </c>
      <c r="X2" s="12" t="s">
        <v>41</v>
      </c>
      <c r="Y2" s="12" t="s">
        <v>42</v>
      </c>
      <c r="Z2" s="12" t="s">
        <v>43</v>
      </c>
      <c r="AA2" s="12" t="s">
        <v>44</v>
      </c>
      <c r="AB2" s="12" t="s">
        <v>45</v>
      </c>
      <c r="AC2" s="12" t="s">
        <v>46</v>
      </c>
      <c r="AD2" s="13" t="s">
        <v>47</v>
      </c>
      <c r="AE2" s="12" t="s">
        <v>50</v>
      </c>
      <c r="AF2" s="12" t="s">
        <v>23</v>
      </c>
      <c r="AG2" s="14" t="s">
        <v>30</v>
      </c>
      <c r="AH2" s="12" t="s">
        <v>51</v>
      </c>
      <c r="AI2" s="12" t="s">
        <v>24</v>
      </c>
      <c r="AJ2" s="14" t="s">
        <v>31</v>
      </c>
      <c r="AK2" s="14" t="s">
        <v>59</v>
      </c>
      <c r="AL2" s="14" t="s">
        <v>29</v>
      </c>
    </row>
    <row r="3" spans="1:38" x14ac:dyDescent="0.3">
      <c r="A3" s="10" t="s">
        <v>60</v>
      </c>
      <c r="B3" s="3">
        <v>730.6</v>
      </c>
      <c r="C3" s="3">
        <v>0</v>
      </c>
      <c r="D3" s="3">
        <v>0</v>
      </c>
      <c r="E3" s="15">
        <f>C3+D3</f>
        <v>0</v>
      </c>
      <c r="F3" s="3">
        <v>0</v>
      </c>
      <c r="G3" s="3">
        <v>0</v>
      </c>
      <c r="H3" s="15">
        <f>F3+G3</f>
        <v>0</v>
      </c>
      <c r="I3" s="3">
        <v>0</v>
      </c>
      <c r="J3" s="3">
        <v>0</v>
      </c>
      <c r="K3" s="3">
        <v>0</v>
      </c>
      <c r="L3" s="3">
        <v>0</v>
      </c>
      <c r="M3" s="15">
        <f>(I3+J3+L3)*1.5%</f>
        <v>0</v>
      </c>
      <c r="N3" s="17">
        <f>H3*1.5%</f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15">
        <f>AE3+AF3</f>
        <v>0</v>
      </c>
      <c r="AH3" s="3">
        <v>0</v>
      </c>
      <c r="AI3" s="3">
        <v>0</v>
      </c>
      <c r="AJ3" s="15">
        <f>AH3+AI3</f>
        <v>0</v>
      </c>
      <c r="AK3" s="22">
        <f>AB3*1.5%</f>
        <v>0</v>
      </c>
      <c r="AL3" s="17">
        <f>AJ3*1.5%</f>
        <v>0</v>
      </c>
    </row>
    <row r="4" spans="1:38" x14ac:dyDescent="0.3">
      <c r="A4" s="10" t="s">
        <v>60</v>
      </c>
      <c r="B4" s="3">
        <v>730.6</v>
      </c>
      <c r="C4" s="3">
        <v>0</v>
      </c>
      <c r="D4" s="3">
        <v>0</v>
      </c>
      <c r="E4" s="15">
        <f t="shared" ref="E4:E14" si="0">C4+D4</f>
        <v>0</v>
      </c>
      <c r="F4" s="3">
        <v>0</v>
      </c>
      <c r="G4" s="3">
        <v>0</v>
      </c>
      <c r="H4" s="15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5">
        <f t="shared" ref="M4:M14" si="2">(I4+J4+L4)*1.5%</f>
        <v>0</v>
      </c>
      <c r="N4" s="17">
        <f t="shared" ref="N4:N14" si="3">H4*1.5%</f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15">
        <f t="shared" ref="AG4:AG14" si="4">AE4+AF4</f>
        <v>0</v>
      </c>
      <c r="AH4" s="3">
        <v>0</v>
      </c>
      <c r="AI4" s="3">
        <v>0</v>
      </c>
      <c r="AJ4" s="15">
        <f t="shared" ref="AJ4:AJ14" si="5">AH4+AI4</f>
        <v>0</v>
      </c>
      <c r="AK4" s="22">
        <f t="shared" ref="AK4:AK14" si="6">AB4*1.5%</f>
        <v>0</v>
      </c>
      <c r="AL4" s="17">
        <f t="shared" ref="AL4:AL14" si="7">AJ4*1.5%</f>
        <v>0</v>
      </c>
    </row>
    <row r="5" spans="1:38" x14ac:dyDescent="0.3">
      <c r="A5" s="10" t="s">
        <v>60</v>
      </c>
      <c r="B5" s="3">
        <v>730.6</v>
      </c>
      <c r="C5" s="3">
        <v>0</v>
      </c>
      <c r="D5" s="3">
        <v>0</v>
      </c>
      <c r="E5" s="15">
        <f t="shared" si="0"/>
        <v>0</v>
      </c>
      <c r="F5" s="3">
        <v>0</v>
      </c>
      <c r="G5" s="3">
        <v>0</v>
      </c>
      <c r="H5" s="15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5">
        <f t="shared" si="2"/>
        <v>0</v>
      </c>
      <c r="N5" s="17">
        <f t="shared" si="3"/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15">
        <f t="shared" si="4"/>
        <v>0</v>
      </c>
      <c r="AH5" s="3">
        <v>0</v>
      </c>
      <c r="AI5" s="3">
        <v>0</v>
      </c>
      <c r="AJ5" s="15">
        <f t="shared" si="5"/>
        <v>0</v>
      </c>
      <c r="AK5" s="22">
        <f t="shared" si="6"/>
        <v>0</v>
      </c>
      <c r="AL5" s="17">
        <f t="shared" si="7"/>
        <v>0</v>
      </c>
    </row>
    <row r="6" spans="1:38" x14ac:dyDescent="0.3">
      <c r="A6" s="10" t="s">
        <v>60</v>
      </c>
      <c r="B6" s="3">
        <v>730.6</v>
      </c>
      <c r="C6" s="3">
        <v>0</v>
      </c>
      <c r="D6" s="3">
        <v>0</v>
      </c>
      <c r="E6" s="15">
        <f t="shared" si="0"/>
        <v>0</v>
      </c>
      <c r="F6" s="3">
        <v>0</v>
      </c>
      <c r="G6" s="3">
        <v>0</v>
      </c>
      <c r="H6" s="15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5">
        <f t="shared" si="2"/>
        <v>0</v>
      </c>
      <c r="N6" s="17">
        <f t="shared" si="3"/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15">
        <f t="shared" si="4"/>
        <v>0</v>
      </c>
      <c r="AH6" s="3">
        <v>0</v>
      </c>
      <c r="AI6" s="3">
        <v>0</v>
      </c>
      <c r="AJ6" s="15">
        <f t="shared" si="5"/>
        <v>0</v>
      </c>
      <c r="AK6" s="22">
        <f t="shared" si="6"/>
        <v>0</v>
      </c>
      <c r="AL6" s="17">
        <f t="shared" si="7"/>
        <v>0</v>
      </c>
    </row>
    <row r="7" spans="1:38" x14ac:dyDescent="0.3">
      <c r="A7" s="10" t="s">
        <v>60</v>
      </c>
      <c r="B7" s="3">
        <v>730.6</v>
      </c>
      <c r="C7" s="3">
        <v>0</v>
      </c>
      <c r="D7" s="3">
        <v>0</v>
      </c>
      <c r="E7" s="15">
        <f t="shared" si="0"/>
        <v>0</v>
      </c>
      <c r="F7" s="3">
        <v>0</v>
      </c>
      <c r="G7" s="3">
        <v>0</v>
      </c>
      <c r="H7" s="15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5">
        <f t="shared" si="2"/>
        <v>0</v>
      </c>
      <c r="N7" s="17">
        <f t="shared" si="3"/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15">
        <f t="shared" si="4"/>
        <v>0</v>
      </c>
      <c r="AH7" s="3">
        <v>0</v>
      </c>
      <c r="AI7" s="3">
        <v>0</v>
      </c>
      <c r="AJ7" s="15">
        <f t="shared" si="5"/>
        <v>0</v>
      </c>
      <c r="AK7" s="22">
        <f t="shared" si="6"/>
        <v>0</v>
      </c>
      <c r="AL7" s="17">
        <f t="shared" si="7"/>
        <v>0</v>
      </c>
    </row>
    <row r="8" spans="1:38" x14ac:dyDescent="0.3">
      <c r="A8" s="10" t="s">
        <v>60</v>
      </c>
      <c r="B8" s="3">
        <v>730.6</v>
      </c>
      <c r="C8" s="2">
        <v>2958.97</v>
      </c>
      <c r="D8" s="2">
        <v>0</v>
      </c>
      <c r="E8" s="15">
        <f t="shared" si="0"/>
        <v>2958.97</v>
      </c>
      <c r="F8" s="2">
        <v>0</v>
      </c>
      <c r="G8" s="2">
        <v>0</v>
      </c>
      <c r="H8" s="15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5">
        <f t="shared" si="2"/>
        <v>0</v>
      </c>
      <c r="N8" s="17">
        <f t="shared" si="3"/>
        <v>0</v>
      </c>
      <c r="O8" s="2">
        <v>409.15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1315.08</v>
      </c>
      <c r="Z8" s="2">
        <v>0</v>
      </c>
      <c r="AA8" s="2">
        <v>219.18</v>
      </c>
      <c r="AB8" s="2">
        <v>0</v>
      </c>
      <c r="AC8" s="2">
        <v>1505.05</v>
      </c>
      <c r="AD8" s="2">
        <v>0</v>
      </c>
      <c r="AE8" s="2">
        <v>3397.33</v>
      </c>
      <c r="AF8" s="2">
        <v>0</v>
      </c>
      <c r="AG8" s="15">
        <f t="shared" si="4"/>
        <v>3397.33</v>
      </c>
      <c r="AH8" s="2">
        <v>0</v>
      </c>
      <c r="AI8" s="2">
        <v>0</v>
      </c>
      <c r="AJ8" s="15">
        <f t="shared" si="5"/>
        <v>0</v>
      </c>
      <c r="AK8" s="22">
        <f t="shared" si="6"/>
        <v>0</v>
      </c>
      <c r="AL8" s="17">
        <f t="shared" si="7"/>
        <v>0</v>
      </c>
    </row>
    <row r="9" spans="1:38" x14ac:dyDescent="0.3">
      <c r="A9" s="10" t="s">
        <v>60</v>
      </c>
      <c r="B9" s="3">
        <v>730.6</v>
      </c>
      <c r="C9" s="2">
        <v>0</v>
      </c>
      <c r="D9" s="2">
        <v>0</v>
      </c>
      <c r="E9" s="15">
        <f t="shared" si="0"/>
        <v>0</v>
      </c>
      <c r="F9" s="2">
        <v>2515.31</v>
      </c>
      <c r="G9" s="2">
        <v>0</v>
      </c>
      <c r="H9" s="15">
        <f t="shared" si="1"/>
        <v>2515.31</v>
      </c>
      <c r="I9" s="2">
        <v>0</v>
      </c>
      <c r="J9" s="2">
        <v>0</v>
      </c>
      <c r="K9" s="2">
        <v>0</v>
      </c>
      <c r="L9" s="2">
        <v>0</v>
      </c>
      <c r="M9" s="15">
        <f t="shared" si="2"/>
        <v>0</v>
      </c>
      <c r="N9" s="17">
        <f t="shared" si="3"/>
        <v>37.729649999999999</v>
      </c>
      <c r="O9" s="2">
        <v>438.36</v>
      </c>
      <c r="P9" s="2">
        <v>347.81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1373.54</v>
      </c>
      <c r="Z9" s="2">
        <v>1117.9000000000001</v>
      </c>
      <c r="AA9" s="2">
        <v>255.75</v>
      </c>
      <c r="AB9" s="2">
        <v>186.32</v>
      </c>
      <c r="AC9" s="2">
        <v>1592.72</v>
      </c>
      <c r="AD9" s="2">
        <v>1279.3900000000001</v>
      </c>
      <c r="AE9" s="2">
        <v>6597.35</v>
      </c>
      <c r="AF9" s="2">
        <v>0</v>
      </c>
      <c r="AG9" s="15">
        <f t="shared" si="4"/>
        <v>6597.35</v>
      </c>
      <c r="AH9" s="2">
        <v>2887.95</v>
      </c>
      <c r="AI9" s="2">
        <v>0</v>
      </c>
      <c r="AJ9" s="15">
        <f t="shared" si="5"/>
        <v>2887.95</v>
      </c>
      <c r="AK9" s="22">
        <f t="shared" si="6"/>
        <v>2.7948</v>
      </c>
      <c r="AL9" s="17">
        <f t="shared" si="7"/>
        <v>43.319249999999997</v>
      </c>
    </row>
    <row r="10" spans="1:38" x14ac:dyDescent="0.3">
      <c r="A10" s="10" t="s">
        <v>60</v>
      </c>
      <c r="B10" s="3">
        <v>730.6</v>
      </c>
      <c r="C10" s="2">
        <v>0</v>
      </c>
      <c r="D10" s="2">
        <v>0</v>
      </c>
      <c r="E10" s="15">
        <f t="shared" si="0"/>
        <v>0</v>
      </c>
      <c r="F10" s="2">
        <v>4.2300000000000004</v>
      </c>
      <c r="G10" s="2">
        <v>0</v>
      </c>
      <c r="H10" s="15">
        <f t="shared" si="1"/>
        <v>4.2300000000000004</v>
      </c>
      <c r="I10" s="2">
        <v>0</v>
      </c>
      <c r="J10" s="2">
        <v>0</v>
      </c>
      <c r="K10" s="2">
        <v>0</v>
      </c>
      <c r="L10" s="2">
        <v>0</v>
      </c>
      <c r="M10" s="15">
        <f t="shared" si="2"/>
        <v>0</v>
      </c>
      <c r="N10" s="17">
        <f t="shared" si="3"/>
        <v>6.3450000000000006E-2</v>
      </c>
      <c r="O10" s="2">
        <v>438.36</v>
      </c>
      <c r="P10" s="2">
        <v>424.42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1373.54</v>
      </c>
      <c r="Z10" s="2">
        <v>1388.45</v>
      </c>
      <c r="AA10" s="2">
        <v>255.75</v>
      </c>
      <c r="AB10" s="2">
        <v>247.59</v>
      </c>
      <c r="AC10" s="2">
        <v>1592.72</v>
      </c>
      <c r="AD10" s="2">
        <v>1542.12</v>
      </c>
      <c r="AE10" s="2">
        <v>6597.35</v>
      </c>
      <c r="AF10" s="2">
        <v>0</v>
      </c>
      <c r="AG10" s="15">
        <f t="shared" si="4"/>
        <v>6597.35</v>
      </c>
      <c r="AH10" s="2">
        <v>6383.66</v>
      </c>
      <c r="AI10" s="2"/>
      <c r="AJ10" s="15">
        <f t="shared" si="5"/>
        <v>6383.66</v>
      </c>
      <c r="AK10" s="22">
        <f t="shared" si="6"/>
        <v>3.7138499999999999</v>
      </c>
      <c r="AL10" s="17">
        <f t="shared" si="7"/>
        <v>95.754899999999992</v>
      </c>
    </row>
    <row r="11" spans="1:38" x14ac:dyDescent="0.3">
      <c r="A11" s="10" t="s">
        <v>60</v>
      </c>
      <c r="B11" s="3">
        <v>730.6</v>
      </c>
      <c r="C11" s="2"/>
      <c r="D11" s="2"/>
      <c r="E11" s="15">
        <f t="shared" si="0"/>
        <v>0</v>
      </c>
      <c r="F11" s="2"/>
      <c r="G11" s="2"/>
      <c r="H11" s="15">
        <f t="shared" si="1"/>
        <v>0</v>
      </c>
      <c r="I11" s="2"/>
      <c r="J11" s="2"/>
      <c r="K11" s="2"/>
      <c r="L11" s="2"/>
      <c r="M11" s="15">
        <f t="shared" si="2"/>
        <v>0</v>
      </c>
      <c r="N11" s="17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5">
        <f t="shared" si="4"/>
        <v>0</v>
      </c>
      <c r="AH11" s="2"/>
      <c r="AI11" s="2"/>
      <c r="AJ11" s="15">
        <f t="shared" si="5"/>
        <v>0</v>
      </c>
      <c r="AK11" s="22">
        <f t="shared" si="6"/>
        <v>0</v>
      </c>
      <c r="AL11" s="17">
        <f t="shared" si="7"/>
        <v>0</v>
      </c>
    </row>
    <row r="12" spans="1:38" x14ac:dyDescent="0.3">
      <c r="A12" s="10" t="s">
        <v>60</v>
      </c>
      <c r="B12" s="3">
        <v>730.6</v>
      </c>
      <c r="C12" s="2"/>
      <c r="D12" s="2"/>
      <c r="E12" s="15">
        <f t="shared" si="0"/>
        <v>0</v>
      </c>
      <c r="F12" s="2"/>
      <c r="G12" s="2"/>
      <c r="H12" s="15">
        <f t="shared" si="1"/>
        <v>0</v>
      </c>
      <c r="I12" s="2"/>
      <c r="J12" s="2"/>
      <c r="K12" s="2"/>
      <c r="L12" s="2"/>
      <c r="M12" s="15">
        <f t="shared" si="2"/>
        <v>0</v>
      </c>
      <c r="N12" s="17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5">
        <f t="shared" si="4"/>
        <v>0</v>
      </c>
      <c r="AH12" s="2"/>
      <c r="AI12" s="2"/>
      <c r="AJ12" s="15">
        <f t="shared" si="5"/>
        <v>0</v>
      </c>
      <c r="AK12" s="22">
        <f t="shared" si="6"/>
        <v>0</v>
      </c>
      <c r="AL12" s="17">
        <f t="shared" si="7"/>
        <v>0</v>
      </c>
    </row>
    <row r="13" spans="1:38" x14ac:dyDescent="0.3">
      <c r="A13" s="10" t="s">
        <v>60</v>
      </c>
      <c r="B13" s="3">
        <v>730.6</v>
      </c>
      <c r="C13" s="2"/>
      <c r="D13" s="2"/>
      <c r="E13" s="15">
        <f t="shared" si="0"/>
        <v>0</v>
      </c>
      <c r="F13" s="2"/>
      <c r="G13" s="2"/>
      <c r="H13" s="15">
        <f t="shared" si="1"/>
        <v>0</v>
      </c>
      <c r="I13" s="2"/>
      <c r="J13" s="2"/>
      <c r="K13" s="2"/>
      <c r="L13" s="2"/>
      <c r="M13" s="15">
        <f t="shared" si="2"/>
        <v>0</v>
      </c>
      <c r="N13" s="17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5">
        <f t="shared" si="4"/>
        <v>0</v>
      </c>
      <c r="AH13" s="2"/>
      <c r="AI13" s="2"/>
      <c r="AJ13" s="15">
        <f t="shared" si="5"/>
        <v>0</v>
      </c>
      <c r="AK13" s="22">
        <f t="shared" si="6"/>
        <v>0</v>
      </c>
      <c r="AL13" s="17">
        <f t="shared" si="7"/>
        <v>0</v>
      </c>
    </row>
    <row r="14" spans="1:38" ht="14.4" thickBot="1" x14ac:dyDescent="0.35">
      <c r="A14" s="10" t="s">
        <v>60</v>
      </c>
      <c r="B14" s="3">
        <v>730.6</v>
      </c>
      <c r="C14" s="6"/>
      <c r="D14" s="6"/>
      <c r="E14" s="15">
        <f t="shared" si="0"/>
        <v>0</v>
      </c>
      <c r="F14" s="6"/>
      <c r="G14" s="6"/>
      <c r="H14" s="15">
        <f t="shared" si="1"/>
        <v>0</v>
      </c>
      <c r="I14" s="6"/>
      <c r="J14" s="6"/>
      <c r="K14" s="6"/>
      <c r="L14" s="6"/>
      <c r="M14" s="15">
        <f t="shared" si="2"/>
        <v>0</v>
      </c>
      <c r="N14" s="17">
        <f t="shared" si="3"/>
        <v>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15">
        <f t="shared" si="4"/>
        <v>0</v>
      </c>
      <c r="AH14" s="6"/>
      <c r="AI14" s="6"/>
      <c r="AJ14" s="15">
        <f t="shared" si="5"/>
        <v>0</v>
      </c>
      <c r="AK14" s="22">
        <f t="shared" si="6"/>
        <v>0</v>
      </c>
      <c r="AL14" s="17">
        <f t="shared" si="7"/>
        <v>0</v>
      </c>
    </row>
    <row r="15" spans="1:38" ht="14.4" thickBot="1" x14ac:dyDescent="0.35">
      <c r="A15" s="8" t="s">
        <v>18</v>
      </c>
      <c r="B15" s="7">
        <v>0</v>
      </c>
      <c r="C15" s="7">
        <f t="shared" ref="C15:G15" si="8">SUM(C3:C14)</f>
        <v>2958.97</v>
      </c>
      <c r="D15" s="7">
        <f t="shared" si="8"/>
        <v>0</v>
      </c>
      <c r="E15" s="16">
        <f t="shared" si="8"/>
        <v>2958.97</v>
      </c>
      <c r="F15" s="7">
        <f t="shared" si="8"/>
        <v>2519.54</v>
      </c>
      <c r="G15" s="7">
        <f t="shared" si="8"/>
        <v>0</v>
      </c>
      <c r="H15" s="16">
        <f t="shared" ref="H15:AE15" si="9">SUM(H3:H14)</f>
        <v>2519.54</v>
      </c>
      <c r="I15" s="7">
        <f t="shared" si="9"/>
        <v>0</v>
      </c>
      <c r="J15" s="7">
        <f t="shared" si="9"/>
        <v>0</v>
      </c>
      <c r="K15" s="7">
        <f t="shared" si="9"/>
        <v>0</v>
      </c>
      <c r="L15" s="7">
        <f t="shared" si="9"/>
        <v>0</v>
      </c>
      <c r="M15" s="16">
        <f t="shared" si="9"/>
        <v>0</v>
      </c>
      <c r="N15" s="18">
        <f t="shared" si="9"/>
        <v>37.793100000000003</v>
      </c>
      <c r="O15" s="8">
        <f t="shared" si="9"/>
        <v>1285.8699999999999</v>
      </c>
      <c r="P15" s="7">
        <f t="shared" si="9"/>
        <v>772.23</v>
      </c>
      <c r="Q15" s="7">
        <f t="shared" si="9"/>
        <v>0</v>
      </c>
      <c r="R15" s="7">
        <f t="shared" si="9"/>
        <v>0</v>
      </c>
      <c r="S15" s="7">
        <f t="shared" si="9"/>
        <v>0</v>
      </c>
      <c r="T15" s="7">
        <f t="shared" si="9"/>
        <v>0</v>
      </c>
      <c r="U15" s="7">
        <f t="shared" si="9"/>
        <v>0</v>
      </c>
      <c r="V15" s="7">
        <f t="shared" si="9"/>
        <v>0</v>
      </c>
      <c r="W15" s="7">
        <f t="shared" si="9"/>
        <v>0</v>
      </c>
      <c r="X15" s="7">
        <f t="shared" si="9"/>
        <v>0</v>
      </c>
      <c r="Y15" s="7">
        <f t="shared" si="9"/>
        <v>4062.16</v>
      </c>
      <c r="Z15" s="7">
        <f t="shared" si="9"/>
        <v>2506.3500000000004</v>
      </c>
      <c r="AA15" s="7">
        <f t="shared" si="9"/>
        <v>730.68000000000006</v>
      </c>
      <c r="AB15" s="7">
        <f t="shared" si="9"/>
        <v>433.90999999999997</v>
      </c>
      <c r="AC15" s="7">
        <f t="shared" si="9"/>
        <v>4690.49</v>
      </c>
      <c r="AD15" s="9">
        <f t="shared" si="9"/>
        <v>2821.51</v>
      </c>
      <c r="AE15" s="7">
        <f t="shared" si="9"/>
        <v>16592.03</v>
      </c>
      <c r="AF15" s="7"/>
      <c r="AG15" s="16">
        <f>SUM(AG3:AG14)</f>
        <v>16592.03</v>
      </c>
      <c r="AH15" s="7">
        <f>SUM(AH3:AH14)</f>
        <v>9271.61</v>
      </c>
      <c r="AI15" s="7"/>
      <c r="AJ15" s="16">
        <f>SUM(AJ3:AJ14)</f>
        <v>9271.61</v>
      </c>
      <c r="AK15" s="16">
        <f t="shared" ref="AK15" si="10">SUM(AK3:AK14)</f>
        <v>6.5086499999999994</v>
      </c>
      <c r="AL15" s="18">
        <f t="shared" ref="AL15" si="11">SUM(AL3:AL14)</f>
        <v>139.07414999999997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8"/>
  <sheetViews>
    <sheetView workbookViewId="0">
      <selection activeCell="E17" sqref="E17"/>
    </sheetView>
  </sheetViews>
  <sheetFormatPr defaultRowHeight="13.8" x14ac:dyDescent="0.3"/>
  <cols>
    <col min="2" max="2" width="26" customWidth="1"/>
    <col min="3" max="3" width="16" customWidth="1"/>
    <col min="4" max="4" width="15.33203125" customWidth="1"/>
    <col min="5" max="5" width="18.6640625" customWidth="1"/>
    <col min="6" max="6" width="17.6640625" customWidth="1"/>
  </cols>
  <sheetData>
    <row r="2" spans="2:9" ht="51.75" customHeight="1" x14ac:dyDescent="0.5">
      <c r="B2" s="71" t="s">
        <v>13</v>
      </c>
      <c r="C2" s="71"/>
      <c r="D2" s="71"/>
      <c r="E2" s="71"/>
      <c r="F2" s="71"/>
    </row>
    <row r="3" spans="2:9" ht="26.25" customHeight="1" x14ac:dyDescent="0.45">
      <c r="B3" s="70" t="s">
        <v>64</v>
      </c>
      <c r="C3" s="70"/>
      <c r="D3" s="70"/>
      <c r="E3" s="70"/>
      <c r="F3" s="70"/>
      <c r="G3" s="1"/>
      <c r="H3" s="1"/>
      <c r="I3" s="1"/>
    </row>
    <row r="4" spans="2:9" ht="30" customHeight="1" thickBot="1" x14ac:dyDescent="0.35">
      <c r="B4" s="70"/>
      <c r="C4" s="70"/>
      <c r="D4" s="70"/>
      <c r="E4" s="70"/>
      <c r="F4" s="70"/>
    </row>
    <row r="5" spans="2:9" ht="58.2" thickBot="1" x14ac:dyDescent="0.35">
      <c r="B5" s="4" t="s">
        <v>0</v>
      </c>
      <c r="C5" s="4" t="s">
        <v>11</v>
      </c>
      <c r="D5" s="4" t="s">
        <v>12</v>
      </c>
      <c r="E5" s="5" t="s">
        <v>62</v>
      </c>
      <c r="F5" s="5" t="s">
        <v>61</v>
      </c>
    </row>
    <row r="6" spans="2:9" x14ac:dyDescent="0.3">
      <c r="B6" s="23" t="s">
        <v>1</v>
      </c>
      <c r="C6" s="24" t="e">
        <f>#REF!</f>
        <v>#REF!</v>
      </c>
      <c r="D6" s="24" t="e">
        <f>#REF!</f>
        <v>#REF!</v>
      </c>
      <c r="E6" s="24" t="e">
        <f>#REF!</f>
        <v>#REF!</v>
      </c>
      <c r="F6" s="31" t="e">
        <f>#REF!</f>
        <v>#REF!</v>
      </c>
    </row>
    <row r="7" spans="2:9" x14ac:dyDescent="0.3">
      <c r="B7" s="25" t="s">
        <v>49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32" t="e">
        <f>#REF!</f>
        <v>#REF!</v>
      </c>
    </row>
    <row r="8" spans="2:9" ht="27.6" x14ac:dyDescent="0.3">
      <c r="B8" s="26" t="s">
        <v>2</v>
      </c>
      <c r="C8" s="2" t="e">
        <f>#REF!</f>
        <v>#REF!</v>
      </c>
      <c r="D8" s="19" t="e">
        <f>#REF!</f>
        <v>#REF!</v>
      </c>
      <c r="E8" s="2" t="e">
        <f>#REF!</f>
        <v>#REF!</v>
      </c>
      <c r="F8" s="33" t="e">
        <f>#REF!</f>
        <v>#REF!</v>
      </c>
    </row>
    <row r="9" spans="2:9" ht="55.2" x14ac:dyDescent="0.3">
      <c r="B9" s="26" t="s">
        <v>3</v>
      </c>
      <c r="C9" s="2">
        <v>0</v>
      </c>
      <c r="D9" s="2">
        <v>0</v>
      </c>
      <c r="E9" s="2">
        <v>0</v>
      </c>
      <c r="F9" s="2">
        <v>0</v>
      </c>
    </row>
    <row r="10" spans="2:9" x14ac:dyDescent="0.3">
      <c r="B10" s="26" t="s">
        <v>4</v>
      </c>
      <c r="C10" s="2">
        <v>0</v>
      </c>
      <c r="D10" s="2">
        <v>0</v>
      </c>
      <c r="E10" s="2">
        <v>0</v>
      </c>
      <c r="F10" s="2">
        <v>0</v>
      </c>
    </row>
    <row r="11" spans="2:9" ht="27.6" x14ac:dyDescent="0.3">
      <c r="B11" s="26" t="s">
        <v>5</v>
      </c>
      <c r="C11" s="2">
        <v>0</v>
      </c>
      <c r="D11" s="2">
        <v>0</v>
      </c>
      <c r="E11" s="2">
        <v>0</v>
      </c>
      <c r="F11" s="2">
        <v>0</v>
      </c>
    </row>
    <row r="12" spans="2:9" x14ac:dyDescent="0.3">
      <c r="B12" s="26" t="s">
        <v>6</v>
      </c>
      <c r="C12" s="2">
        <v>0</v>
      </c>
      <c r="D12" s="2">
        <v>0</v>
      </c>
      <c r="E12" s="2">
        <v>0</v>
      </c>
      <c r="F12" s="2">
        <v>0</v>
      </c>
    </row>
    <row r="13" spans="2:9" x14ac:dyDescent="0.3">
      <c r="B13" s="26" t="s">
        <v>7</v>
      </c>
      <c r="C13" s="2">
        <f>'выборка 15'!Y15</f>
        <v>4062.16</v>
      </c>
      <c r="D13" s="2">
        <f>'выборка 15'!Z15</f>
        <v>2506.3500000000004</v>
      </c>
      <c r="E13" s="2">
        <v>270.24</v>
      </c>
      <c r="F13" s="27">
        <v>0</v>
      </c>
    </row>
    <row r="14" spans="2:9" ht="27.6" x14ac:dyDescent="0.3">
      <c r="B14" s="26" t="s">
        <v>8</v>
      </c>
      <c r="C14" s="2">
        <v>0</v>
      </c>
      <c r="D14" s="2">
        <v>0</v>
      </c>
      <c r="E14" s="2">
        <v>0</v>
      </c>
      <c r="F14" s="2">
        <v>0</v>
      </c>
    </row>
    <row r="15" spans="2:9" ht="27.6" x14ac:dyDescent="0.3">
      <c r="B15" s="26" t="s">
        <v>9</v>
      </c>
      <c r="C15" s="2">
        <f>'выборка 15'!AA15</f>
        <v>730.68000000000006</v>
      </c>
      <c r="D15" s="2">
        <f>'выборка 15'!AB15</f>
        <v>433.90999999999997</v>
      </c>
      <c r="E15" s="2">
        <v>32.86</v>
      </c>
      <c r="F15" s="27">
        <f>D15</f>
        <v>433.90999999999997</v>
      </c>
    </row>
    <row r="16" spans="2:9" ht="28.2" thickBot="1" x14ac:dyDescent="0.35">
      <c r="B16" s="28" t="s">
        <v>10</v>
      </c>
      <c r="C16" s="29">
        <f>'выборка 15'!AC15</f>
        <v>4690.49</v>
      </c>
      <c r="D16" s="29">
        <f>'выборка 15'!AD15</f>
        <v>2821.51</v>
      </c>
      <c r="E16" s="29">
        <v>225.66</v>
      </c>
      <c r="F16" s="30">
        <v>0</v>
      </c>
    </row>
    <row r="18" spans="2:6" ht="19.5" customHeight="1" x14ac:dyDescent="0.3">
      <c r="B18" s="72" t="s">
        <v>63</v>
      </c>
      <c r="C18" s="72"/>
      <c r="D18" s="72"/>
      <c r="E18" s="72"/>
      <c r="F18" s="72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4"/>
  <sheetViews>
    <sheetView tabSelected="1" workbookViewId="0">
      <selection activeCell="E3" sqref="E3"/>
    </sheetView>
  </sheetViews>
  <sheetFormatPr defaultRowHeight="13.8" x14ac:dyDescent="0.3"/>
  <cols>
    <col min="1" max="1" width="40.5546875" customWidth="1"/>
    <col min="2" max="2" width="24.5546875" customWidth="1"/>
    <col min="3" max="3" width="29" customWidth="1"/>
    <col min="4" max="4" width="21.5546875" customWidth="1"/>
  </cols>
  <sheetData>
    <row r="1" spans="1:7" ht="81.75" customHeight="1" x14ac:dyDescent="0.3">
      <c r="A1" s="73" t="s">
        <v>78</v>
      </c>
      <c r="B1" s="73"/>
      <c r="C1" s="73"/>
      <c r="D1" s="73"/>
    </row>
    <row r="2" spans="1:7" ht="14.4" thickBot="1" x14ac:dyDescent="0.35"/>
    <row r="3" spans="1:7" ht="31.5" customHeight="1" x14ac:dyDescent="0.3">
      <c r="A3" s="34"/>
      <c r="B3" s="37" t="s">
        <v>65</v>
      </c>
      <c r="C3" s="37" t="s">
        <v>66</v>
      </c>
      <c r="D3" s="41" t="s">
        <v>67</v>
      </c>
    </row>
    <row r="4" spans="1:7" ht="18.75" customHeight="1" x14ac:dyDescent="0.3">
      <c r="A4" s="39" t="s">
        <v>79</v>
      </c>
      <c r="B4" s="40"/>
      <c r="C4" s="36">
        <v>-33991.449999999997</v>
      </c>
      <c r="D4" s="42"/>
    </row>
    <row r="5" spans="1:7" ht="22.5" customHeight="1" x14ac:dyDescent="0.3">
      <c r="A5" s="43" t="s">
        <v>68</v>
      </c>
      <c r="B5" s="49">
        <v>95562.479999999981</v>
      </c>
      <c r="C5" s="49">
        <v>91161.279999999999</v>
      </c>
      <c r="D5" s="50">
        <f>'расход РиС 2023'!F10</f>
        <v>43687.971640000003</v>
      </c>
    </row>
    <row r="6" spans="1:7" ht="28.5" customHeight="1" x14ac:dyDescent="0.3">
      <c r="A6" s="26" t="s">
        <v>53</v>
      </c>
      <c r="B6" s="51">
        <v>0</v>
      </c>
      <c r="C6" s="51">
        <v>0</v>
      </c>
      <c r="D6" s="50">
        <v>17534.400000000005</v>
      </c>
    </row>
    <row r="7" spans="1:7" ht="34.5" customHeight="1" thickBot="1" x14ac:dyDescent="0.35">
      <c r="A7" s="44" t="s">
        <v>54</v>
      </c>
      <c r="B7" s="52">
        <v>0</v>
      </c>
      <c r="C7" s="52">
        <v>0</v>
      </c>
      <c r="D7" s="53">
        <v>6312.3840000000009</v>
      </c>
    </row>
    <row r="8" spans="1:7" ht="20.25" customHeight="1" thickBot="1" x14ac:dyDescent="0.35">
      <c r="A8" s="20" t="s">
        <v>52</v>
      </c>
      <c r="B8" s="54">
        <f>SUM(B5:B7)</f>
        <v>95562.479999999981</v>
      </c>
      <c r="C8" s="54">
        <f>SUM(C4:C7)</f>
        <v>57169.83</v>
      </c>
      <c r="D8" s="45">
        <f>SUM(D5:D7)</f>
        <v>67534.755640000018</v>
      </c>
    </row>
    <row r="10" spans="1:7" ht="15" customHeight="1" x14ac:dyDescent="0.3">
      <c r="A10" s="74" t="s">
        <v>80</v>
      </c>
      <c r="B10" s="74"/>
      <c r="C10" s="74"/>
      <c r="D10" s="46">
        <f>C8-D8</f>
        <v>-10364.925640000016</v>
      </c>
      <c r="G10" s="21"/>
    </row>
    <row r="11" spans="1:7" ht="15" customHeight="1" x14ac:dyDescent="0.3">
      <c r="D11" s="47"/>
    </row>
    <row r="12" spans="1:7" x14ac:dyDescent="0.3">
      <c r="A12" s="75" t="s">
        <v>81</v>
      </c>
      <c r="B12" s="75"/>
      <c r="C12" s="75"/>
      <c r="D12" s="48">
        <v>314854.28000000003</v>
      </c>
    </row>
    <row r="13" spans="1:7" ht="15.75" customHeight="1" x14ac:dyDescent="0.3">
      <c r="D13" s="38"/>
    </row>
    <row r="14" spans="1:7" ht="12.75" customHeight="1" x14ac:dyDescent="0.3">
      <c r="A14" s="35"/>
      <c r="B14" s="35"/>
      <c r="C14" s="35"/>
    </row>
  </sheetData>
  <mergeCells count="3">
    <mergeCell ref="A1:D1"/>
    <mergeCell ref="A10:C10"/>
    <mergeCell ref="A12:C12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"/>
  <sheetViews>
    <sheetView zoomScaleNormal="100" workbookViewId="0">
      <selection activeCell="H18" sqref="H18"/>
    </sheetView>
  </sheetViews>
  <sheetFormatPr defaultRowHeight="13.8" x14ac:dyDescent="0.3"/>
  <cols>
    <col min="1" max="1" width="5.5546875" customWidth="1"/>
    <col min="2" max="2" width="6.88671875" customWidth="1"/>
    <col min="3" max="3" width="10.5546875" customWidth="1"/>
    <col min="4" max="4" width="25.88671875" customWidth="1"/>
    <col min="5" max="5" width="50.6640625" customWidth="1"/>
    <col min="6" max="6" width="13" customWidth="1"/>
  </cols>
  <sheetData>
    <row r="1" spans="1:6" ht="54" customHeight="1" x14ac:dyDescent="0.3">
      <c r="A1" s="78" t="s">
        <v>82</v>
      </c>
      <c r="B1" s="78"/>
      <c r="C1" s="78"/>
      <c r="D1" s="78"/>
      <c r="E1" s="78"/>
      <c r="F1" s="78"/>
    </row>
    <row r="2" spans="1:6" ht="15" customHeight="1" thickBot="1" x14ac:dyDescent="0.35">
      <c r="A2" s="55"/>
      <c r="B2" s="55"/>
      <c r="C2" s="55"/>
      <c r="D2" s="55"/>
      <c r="E2" s="55"/>
      <c r="F2" s="55"/>
    </row>
    <row r="3" spans="1:6" ht="28.2" thickBot="1" x14ac:dyDescent="0.35">
      <c r="A3" s="56" t="s">
        <v>14</v>
      </c>
      <c r="B3" s="57" t="s">
        <v>15</v>
      </c>
      <c r="C3" s="58" t="s">
        <v>16</v>
      </c>
      <c r="D3" s="58" t="s">
        <v>55</v>
      </c>
      <c r="E3" s="58" t="s">
        <v>17</v>
      </c>
      <c r="F3" s="64" t="s">
        <v>56</v>
      </c>
    </row>
    <row r="4" spans="1:6" x14ac:dyDescent="0.3">
      <c r="A4" s="59">
        <v>1</v>
      </c>
      <c r="B4" s="60">
        <v>2023</v>
      </c>
      <c r="C4" s="60" t="s">
        <v>70</v>
      </c>
      <c r="D4" s="61" t="s">
        <v>71</v>
      </c>
      <c r="E4" s="62" t="s">
        <v>83</v>
      </c>
      <c r="F4" s="65">
        <v>601</v>
      </c>
    </row>
    <row r="5" spans="1:6" x14ac:dyDescent="0.3">
      <c r="A5" s="59">
        <v>2</v>
      </c>
      <c r="B5" s="60">
        <v>2023</v>
      </c>
      <c r="C5" s="60" t="s">
        <v>70</v>
      </c>
      <c r="D5" s="61"/>
      <c r="E5" s="62" t="s">
        <v>69</v>
      </c>
      <c r="F5" s="65">
        <v>1600</v>
      </c>
    </row>
    <row r="6" spans="1:6" x14ac:dyDescent="0.3">
      <c r="A6" s="59">
        <v>3</v>
      </c>
      <c r="B6" s="60">
        <v>2023</v>
      </c>
      <c r="C6" s="60" t="s">
        <v>84</v>
      </c>
      <c r="D6" s="61" t="s">
        <v>75</v>
      </c>
      <c r="E6" s="62" t="s">
        <v>76</v>
      </c>
      <c r="F6" s="65">
        <v>4493</v>
      </c>
    </row>
    <row r="7" spans="1:6" x14ac:dyDescent="0.3">
      <c r="A7" s="59">
        <v>4</v>
      </c>
      <c r="B7" s="60">
        <v>2023</v>
      </c>
      <c r="C7" s="60" t="s">
        <v>72</v>
      </c>
      <c r="D7" s="61" t="s">
        <v>73</v>
      </c>
      <c r="E7" s="62" t="s">
        <v>74</v>
      </c>
      <c r="F7" s="65">
        <v>21713</v>
      </c>
    </row>
    <row r="8" spans="1:6" x14ac:dyDescent="0.3">
      <c r="A8" s="59">
        <v>5</v>
      </c>
      <c r="B8" s="60">
        <v>2023</v>
      </c>
      <c r="C8" s="69" t="s">
        <v>77</v>
      </c>
      <c r="D8" s="61" t="s">
        <v>71</v>
      </c>
      <c r="E8" s="62" t="s">
        <v>85</v>
      </c>
      <c r="F8" s="65">
        <v>11924</v>
      </c>
    </row>
    <row r="9" spans="1:6" ht="14.4" thickBot="1" x14ac:dyDescent="0.35">
      <c r="A9" s="81" t="s">
        <v>57</v>
      </c>
      <c r="B9" s="82"/>
      <c r="C9" s="82"/>
      <c r="D9" s="82"/>
      <c r="E9" s="83"/>
      <c r="F9" s="65">
        <v>3356.9716400000002</v>
      </c>
    </row>
    <row r="10" spans="1:6" ht="14.4" thickBot="1" x14ac:dyDescent="0.35">
      <c r="A10" s="79" t="s">
        <v>58</v>
      </c>
      <c r="B10" s="80"/>
      <c r="C10" s="80"/>
      <c r="D10" s="66"/>
      <c r="E10" s="66"/>
      <c r="F10" s="67">
        <f>SUM(F4:F9)</f>
        <v>43687.971640000003</v>
      </c>
    </row>
    <row r="11" spans="1:6" x14ac:dyDescent="0.3">
      <c r="A11" s="76"/>
      <c r="B11" s="76"/>
      <c r="C11" s="77"/>
      <c r="D11" s="77"/>
      <c r="E11" s="77"/>
      <c r="F11" s="77"/>
    </row>
    <row r="12" spans="1:6" ht="14.4" x14ac:dyDescent="0.3">
      <c r="A12" s="68"/>
      <c r="B12" s="68"/>
      <c r="C12" s="68"/>
      <c r="D12" s="68"/>
      <c r="E12" s="68"/>
      <c r="F12" s="63"/>
    </row>
    <row r="13" spans="1:6" x14ac:dyDescent="0.3">
      <c r="A13" s="55"/>
      <c r="B13" s="55"/>
      <c r="C13" s="55"/>
      <c r="D13" s="55"/>
      <c r="E13" s="55"/>
      <c r="F13" s="55"/>
    </row>
  </sheetData>
  <mergeCells count="4">
    <mergeCell ref="A11:F11"/>
    <mergeCell ref="A1:F1"/>
    <mergeCell ref="A10:C10"/>
    <mergeCell ref="A9:E9"/>
  </mergeCells>
  <pageMargins left="0.7" right="0.7" top="0.52" bottom="0.52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выборка 15</vt:lpstr>
      <vt:lpstr>общий отчет по дому за 15 г</vt:lpstr>
      <vt:lpstr>отчет РиС 2023</vt:lpstr>
      <vt:lpstr>расход РиС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</cp:lastModifiedBy>
  <cp:lastPrinted>2024-03-25T07:55:38Z</cp:lastPrinted>
  <dcterms:created xsi:type="dcterms:W3CDTF">2015-02-24T21:57:31Z</dcterms:created>
  <dcterms:modified xsi:type="dcterms:W3CDTF">2024-03-26T09:32:19Z</dcterms:modified>
</cp:coreProperties>
</file>