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7AB7DC62-0E54-4E60-9A5B-93246F0AAE8B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 (2)" sheetId="13" r:id="rId3"/>
    <sheet name="Р и С расход 2023г." sheetId="12" r:id="rId4"/>
  </sheets>
  <calcPr calcId="191029"/>
</workbook>
</file>

<file path=xl/calcChain.xml><?xml version="1.0" encoding="utf-8"?>
<calcChain xmlns="http://schemas.openxmlformats.org/spreadsheetml/2006/main">
  <c r="B9" i="13" l="1"/>
  <c r="C9" i="13"/>
  <c r="F24" i="12" l="1"/>
  <c r="D6" i="13" s="1"/>
  <c r="D9" i="13" s="1"/>
  <c r="D11" i="13" s="1"/>
  <c r="F15" i="1" l="1"/>
  <c r="AK8" i="3"/>
  <c r="E7" i="3"/>
  <c r="E8" i="1"/>
  <c r="E7" i="1"/>
  <c r="AM15" i="3"/>
  <c r="AJ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G15" i="3"/>
  <c r="D15" i="3"/>
  <c r="E6" i="1" l="1"/>
  <c r="AL15" i="3" l="1"/>
  <c r="AI15" i="3"/>
  <c r="AN15" i="3"/>
  <c r="AK15" i="3"/>
  <c r="C7" i="1" s="1"/>
  <c r="C15" i="3"/>
  <c r="C6" i="1" s="1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AF15" i="3"/>
  <c r="AG15" i="3"/>
  <c r="C16" i="1" s="1"/>
  <c r="AH15" i="3"/>
  <c r="D16" i="1" s="1"/>
  <c r="M15" i="3"/>
  <c r="H15" i="3"/>
  <c r="E15" i="3"/>
  <c r="D6" i="1" l="1"/>
  <c r="C8" i="1"/>
  <c r="N15" i="3"/>
  <c r="D7" i="1" l="1"/>
  <c r="F7" i="1"/>
  <c r="F8" i="1"/>
  <c r="D8" i="1"/>
  <c r="F6" i="1"/>
</calcChain>
</file>

<file path=xl/sharedStrings.xml><?xml version="1.0" encoding="utf-8"?>
<sst xmlns="http://schemas.openxmlformats.org/spreadsheetml/2006/main" count="142" uniqueCount="112">
  <si>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</si>
  <si>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</si>
  <si>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</si>
  <si>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</si>
  <si>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</si>
  <si>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</si>
  <si>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</si>
  <si>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</si>
  <si>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</si>
  <si>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</si>
  <si>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</si>
  <si>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</si>
  <si>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</si>
  <si>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</si>
  <si>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</si>
  <si>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</si>
  <si>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</si>
  <si>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</si>
  <si>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</si>
  <si>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</si>
  <si>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</si>
  <si>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</si>
  <si>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</si>
  <si>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</si>
  <si>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</si>
  <si>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</si>
  <si>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</si>
  <si>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</si>
  <si>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</si>
  <si>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</si>
  <si>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</si>
  <si>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</si>
  <si>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</si>
  <si>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</si>
  <si>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</si>
  <si>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</si>
  <si>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</si>
  <si>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</si>
  <si>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</si>
  <si>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</si>
  <si>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</si>
  <si>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</si>
  <si>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</si>
  <si>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</si>
  <si>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</si>
  <si>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</si>
  <si>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</si>
  <si>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</si>
  <si>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</si>
  <si>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</si>
  <si>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</si>
  <si>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</si>
  <si>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</si>
  <si>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</si>
  <si>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</si>
  <si>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Инструментальная, 19-3</t>
  </si>
  <si>
    <t>Итого</t>
  </si>
  <si>
    <t>начислено за дымоходы и вент каналы. Жил.</t>
  </si>
  <si>
    <t>получено за дымоходы и вент каналы. Жил.</t>
  </si>
  <si>
    <t>остаток на данный период</t>
  </si>
  <si>
    <t>задолженность по данной статье</t>
  </si>
  <si>
    <t>Генеральный директор ООО У0 "ТаганСервис"____________________________________________Брехов Ю.А.</t>
  </si>
  <si>
    <t>в доме по  адресу ул.Инструментальная, 19-3 за период с 01.06.2015 по 31.07.2015гг.</t>
  </si>
  <si>
    <t xml:space="preserve"> Ремонт и Содержание  жилья</t>
  </si>
  <si>
    <t>Ремонт и Содержание жилья: итого</t>
  </si>
  <si>
    <t>Услуги банка по приему денежных средств</t>
  </si>
  <si>
    <t>Месяц</t>
  </si>
  <si>
    <t>Год</t>
  </si>
  <si>
    <t>Место проведения работ</t>
  </si>
  <si>
    <t>Вид работ</t>
  </si>
  <si>
    <t>Сумма ден. средств</t>
  </si>
  <si>
    <t>январь</t>
  </si>
  <si>
    <t>февраль</t>
  </si>
  <si>
    <t>май</t>
  </si>
  <si>
    <t>ЦО</t>
  </si>
  <si>
    <t>субботник</t>
  </si>
  <si>
    <t>гидравлические испытания</t>
  </si>
  <si>
    <t>апрель</t>
  </si>
  <si>
    <t>июнь</t>
  </si>
  <si>
    <t>сентябрь</t>
  </si>
  <si>
    <t>октябрь</t>
  </si>
  <si>
    <t>периодическая проверка общедомовых вентканалов</t>
  </si>
  <si>
    <t>ноябрь</t>
  </si>
  <si>
    <t>доставка пескопасты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</si>
  <si>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Инструментальная, 19-3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</si>
  <si>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</si>
  <si>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</si>
  <si>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</si>
  <si>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ул. Инструментальная,  19-3</t>
  </si>
  <si>
    <t>доставка, разгрузка материалов</t>
  </si>
  <si>
    <t>подъезд 3</t>
  </si>
  <si>
    <t>ремонт родъезда</t>
  </si>
  <si>
    <t>демонтаж почтовых ящиков и дверного блока</t>
  </si>
  <si>
    <t>доставка</t>
  </si>
  <si>
    <t xml:space="preserve">доставка </t>
  </si>
  <si>
    <t>установка дверок на ЩЭ</t>
  </si>
  <si>
    <t>прокладка провода</t>
  </si>
  <si>
    <t>смена почтовых ящиков</t>
  </si>
  <si>
    <t>закрытие задвижек</t>
  </si>
  <si>
    <t>кв.1-9-19КНС</t>
  </si>
  <si>
    <t>смена труб ф110мм</t>
  </si>
  <si>
    <t>кв.12 ГВС</t>
  </si>
  <si>
    <t>установка кранов</t>
  </si>
  <si>
    <t>ХВС</t>
  </si>
  <si>
    <t>смена крана</t>
  </si>
  <si>
    <t>ЦО, ввод, ГВС</t>
  </si>
  <si>
    <t>кв.64 ЦО</t>
  </si>
  <si>
    <t>смена труб ф25мм</t>
  </si>
  <si>
    <t>промывка и запуск</t>
  </si>
  <si>
    <t>декабрь</t>
  </si>
  <si>
    <t>кв.40-49 ГВС</t>
  </si>
  <si>
    <t>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</si>
</sst>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1" fillId="0" borderId="3" xfId="0" applyFont="1" applyBorder="1"/>
    <xf numFmtId="0" fontId="1" fillId="0" borderId="14" xfId="0" applyFont="1" applyBorder="1"/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3" xfId="0" applyFill="1" applyBorder="1"/>
    <xf numFmtId="0" fontId="0" fillId="2" borderId="8" xfId="0" applyFill="1" applyBorder="1"/>
    <xf numFmtId="2" fontId="0" fillId="2" borderId="16" xfId="0" applyNumberFormat="1" applyFill="1" applyBorder="1"/>
    <xf numFmtId="2" fontId="0" fillId="2" borderId="9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7" xfId="0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/>
    <xf numFmtId="4" fontId="0" fillId="0" borderId="3" xfId="0" applyNumberFormat="1" applyBorder="1"/>
    <xf numFmtId="4" fontId="5" fillId="0" borderId="1" xfId="0" applyNumberFormat="1" applyFont="1" applyBorder="1" applyAlignment="1">
      <alignment wrapText="1"/>
    </xf>
    <xf numFmtId="4" fontId="0" fillId="0" borderId="1" xfId="0" applyNumberFormat="1" applyBorder="1"/>
    <xf numFmtId="0" fontId="1" fillId="0" borderId="23" xfId="0" applyFont="1" applyBorder="1"/>
    <xf numFmtId="0" fontId="5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27" xfId="0" applyFont="1" applyBorder="1"/>
    <xf numFmtId="4" fontId="4" fillId="0" borderId="28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/>
    <xf numFmtId="4" fontId="6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8" fillId="0" borderId="0" xfId="1" applyNumberForma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0" fillId="0" borderId="3" xfId="0" applyNumberFormat="1" applyFont="1" applyBorder="1" applyAlignment="1">
      <alignment horizontal="right" vertical="center"/>
    </xf>
    <xf numFmtId="0" fontId="12" fillId="0" borderId="1" xfId="0" applyFont="1" applyBorder="1"/>
    <xf numFmtId="4" fontId="10" fillId="0" borderId="1" xfId="0" applyNumberFormat="1" applyFont="1" applyBorder="1" applyAlignment="1">
      <alignment horizontal="right" vertical="center"/>
    </xf>
    <xf numFmtId="4" fontId="10" fillId="0" borderId="4" xfId="0" applyNumberFormat="1" applyFont="1" applyBorder="1"/>
    <xf numFmtId="4" fontId="14" fillId="0" borderId="15" xfId="0" applyNumberFormat="1" applyFont="1" applyBorder="1"/>
    <xf numFmtId="0" fontId="15" fillId="0" borderId="0" xfId="0" applyFont="1" applyAlignment="1">
      <alignment horizontal="left"/>
    </xf>
    <xf numFmtId="4" fontId="14" fillId="0" borderId="0" xfId="0" applyNumberFormat="1" applyFont="1"/>
    <xf numFmtId="0" fontId="14" fillId="0" borderId="0" xfId="0" applyFont="1"/>
    <xf numFmtId="0" fontId="6" fillId="0" borderId="0" xfId="0" applyFont="1"/>
    <xf numFmtId="0" fontId="10" fillId="0" borderId="36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0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W1" workbookViewId="0">
      <selection activeCell="AI13" sqref="AI13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4414062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1" t="s">
        <v>16</v>
      </c>
      <c r="B2" s="12" t="s">
        <v>17</v>
      </c>
      <c r="C2" s="12" t="s">
        <v>18</v>
      </c>
      <c r="D2" s="12" t="s">
        <v>20</v>
      </c>
      <c r="E2" s="14" t="s">
        <v>27</v>
      </c>
      <c r="F2" s="12" t="s">
        <v>19</v>
      </c>
      <c r="G2" s="12" t="s">
        <v>21</v>
      </c>
      <c r="H2" s="14" t="s">
        <v>28</v>
      </c>
      <c r="I2" s="12" t="s">
        <v>22</v>
      </c>
      <c r="J2" s="12" t="s">
        <v>23</v>
      </c>
      <c r="K2" s="12" t="s">
        <v>45</v>
      </c>
      <c r="L2" s="12" t="s">
        <v>24</v>
      </c>
      <c r="M2" s="14" t="s">
        <v>25</v>
      </c>
      <c r="N2" s="14" t="s">
        <v>26</v>
      </c>
      <c r="O2" s="12" t="s">
        <v>29</v>
      </c>
      <c r="P2" s="12" t="s">
        <v>57</v>
      </c>
      <c r="Q2" s="12" t="s">
        <v>56</v>
      </c>
      <c r="R2" s="12" t="s">
        <v>30</v>
      </c>
      <c r="S2" s="12" t="s">
        <v>58</v>
      </c>
      <c r="T2" s="12" t="s">
        <v>56</v>
      </c>
      <c r="U2" s="12" t="s">
        <v>31</v>
      </c>
      <c r="V2" s="12" t="s">
        <v>32</v>
      </c>
      <c r="W2" s="12" t="s">
        <v>33</v>
      </c>
      <c r="X2" s="12" t="s">
        <v>34</v>
      </c>
      <c r="Y2" s="12" t="s">
        <v>35</v>
      </c>
      <c r="Z2" s="12" t="s">
        <v>36</v>
      </c>
      <c r="AA2" s="12" t="s">
        <v>37</v>
      </c>
      <c r="AB2" s="12" t="s">
        <v>38</v>
      </c>
      <c r="AC2" s="12" t="s">
        <v>39</v>
      </c>
      <c r="AD2" s="12" t="s">
        <v>40</v>
      </c>
      <c r="AE2" s="12" t="s">
        <v>41</v>
      </c>
      <c r="AF2" s="12" t="s">
        <v>42</v>
      </c>
      <c r="AG2" s="12" t="s">
        <v>43</v>
      </c>
      <c r="AH2" s="13" t="s">
        <v>44</v>
      </c>
      <c r="AI2" s="12" t="s">
        <v>47</v>
      </c>
      <c r="AJ2" s="12" t="s">
        <v>20</v>
      </c>
      <c r="AK2" s="14" t="s">
        <v>27</v>
      </c>
      <c r="AL2" s="12" t="s">
        <v>48</v>
      </c>
      <c r="AM2" s="12" t="s">
        <v>21</v>
      </c>
      <c r="AN2" s="14" t="s">
        <v>28</v>
      </c>
      <c r="AO2" s="14" t="s">
        <v>54</v>
      </c>
      <c r="AP2" s="14" t="s">
        <v>26</v>
      </c>
    </row>
    <row r="3" spans="1:42" x14ac:dyDescent="0.3">
      <c r="A3" s="10" t="s">
        <v>55</v>
      </c>
      <c r="B3" s="3">
        <v>3604.57</v>
      </c>
      <c r="C3" s="3">
        <v>0</v>
      </c>
      <c r="D3" s="3">
        <v>0</v>
      </c>
      <c r="E3" s="15">
        <f>C3+D3</f>
        <v>0</v>
      </c>
      <c r="F3" s="3">
        <v>0</v>
      </c>
      <c r="G3" s="3">
        <v>0</v>
      </c>
      <c r="H3" s="15">
        <f>F3+G3</f>
        <v>0</v>
      </c>
      <c r="I3" s="3">
        <v>0</v>
      </c>
      <c r="J3" s="3">
        <v>0</v>
      </c>
      <c r="K3" s="3">
        <v>0</v>
      </c>
      <c r="L3" s="3">
        <v>0</v>
      </c>
      <c r="M3" s="15">
        <f>(I3+J3+L3)*1.5%</f>
        <v>0</v>
      </c>
      <c r="N3" s="17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5">
        <f>AI3+AJ3</f>
        <v>0</v>
      </c>
      <c r="AL3" s="3">
        <v>0</v>
      </c>
      <c r="AM3" s="3">
        <v>0</v>
      </c>
      <c r="AN3" s="15">
        <f>AL3+AM3</f>
        <v>0</v>
      </c>
      <c r="AO3" s="20">
        <f>AF3*1.5%</f>
        <v>0</v>
      </c>
      <c r="AP3" s="17">
        <f>AN3*1.5%</f>
        <v>0</v>
      </c>
    </row>
    <row r="4" spans="1:42" x14ac:dyDescent="0.3">
      <c r="A4" s="10" t="s">
        <v>55</v>
      </c>
      <c r="B4" s="3">
        <v>3604.57</v>
      </c>
      <c r="C4" s="3">
        <v>0</v>
      </c>
      <c r="D4" s="3">
        <v>0</v>
      </c>
      <c r="E4" s="15">
        <f t="shared" ref="E4:E14" si="0">C4+D4</f>
        <v>0</v>
      </c>
      <c r="F4" s="3">
        <v>0</v>
      </c>
      <c r="G4" s="3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(I4+J4+L4)*1.5%</f>
        <v>0</v>
      </c>
      <c r="N4" s="17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5">
        <f t="shared" ref="AK4:AK14" si="4">AI4+AJ4</f>
        <v>0</v>
      </c>
      <c r="AL4" s="3">
        <v>0</v>
      </c>
      <c r="AM4" s="3">
        <v>0</v>
      </c>
      <c r="AN4" s="15">
        <f t="shared" ref="AN4:AN14" si="5">AL4+AM4</f>
        <v>0</v>
      </c>
      <c r="AO4" s="20">
        <f t="shared" ref="AO4:AO14" si="6">AF4*1.5%</f>
        <v>0</v>
      </c>
      <c r="AP4" s="17">
        <f t="shared" ref="AP4:AP14" si="7">AN4*1.5%</f>
        <v>0</v>
      </c>
    </row>
    <row r="5" spans="1:42" x14ac:dyDescent="0.3">
      <c r="A5" s="10" t="s">
        <v>55</v>
      </c>
      <c r="B5" s="3">
        <v>3604.57</v>
      </c>
      <c r="C5" s="3">
        <v>0</v>
      </c>
      <c r="D5" s="3">
        <v>0</v>
      </c>
      <c r="E5" s="15">
        <f t="shared" si="0"/>
        <v>0</v>
      </c>
      <c r="F5" s="3">
        <v>0</v>
      </c>
      <c r="G5" s="3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5">
        <f t="shared" si="4"/>
        <v>0</v>
      </c>
      <c r="AL5" s="3">
        <v>0</v>
      </c>
      <c r="AM5" s="3">
        <v>0</v>
      </c>
      <c r="AN5" s="15">
        <f t="shared" si="5"/>
        <v>0</v>
      </c>
      <c r="AO5" s="20">
        <f t="shared" si="6"/>
        <v>0</v>
      </c>
      <c r="AP5" s="17">
        <f t="shared" si="7"/>
        <v>0</v>
      </c>
    </row>
    <row r="6" spans="1:42" x14ac:dyDescent="0.3">
      <c r="A6" s="10" t="s">
        <v>55</v>
      </c>
      <c r="B6" s="3">
        <v>3604.57</v>
      </c>
      <c r="C6" s="3">
        <v>0</v>
      </c>
      <c r="D6" s="3">
        <v>0</v>
      </c>
      <c r="E6" s="15">
        <f t="shared" si="0"/>
        <v>0</v>
      </c>
      <c r="F6" s="3">
        <v>0</v>
      </c>
      <c r="G6" s="3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5">
        <f t="shared" si="4"/>
        <v>0</v>
      </c>
      <c r="AL6" s="3">
        <v>0</v>
      </c>
      <c r="AM6" s="3">
        <v>0</v>
      </c>
      <c r="AN6" s="15">
        <f t="shared" si="5"/>
        <v>0</v>
      </c>
      <c r="AO6" s="20">
        <f t="shared" si="6"/>
        <v>0</v>
      </c>
      <c r="AP6" s="17">
        <f t="shared" si="7"/>
        <v>0</v>
      </c>
    </row>
    <row r="7" spans="1:42" x14ac:dyDescent="0.3">
      <c r="A7" s="10" t="s">
        <v>55</v>
      </c>
      <c r="B7" s="3">
        <v>3604.57</v>
      </c>
      <c r="C7" s="3">
        <v>0</v>
      </c>
      <c r="D7" s="3">
        <v>0</v>
      </c>
      <c r="E7" s="15">
        <f t="shared" si="0"/>
        <v>0</v>
      </c>
      <c r="F7" s="3">
        <v>0</v>
      </c>
      <c r="G7" s="3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5">
        <f t="shared" si="4"/>
        <v>0</v>
      </c>
      <c r="AL7" s="3">
        <v>0</v>
      </c>
      <c r="AM7" s="3">
        <v>0</v>
      </c>
      <c r="AN7" s="15">
        <f t="shared" si="5"/>
        <v>0</v>
      </c>
      <c r="AO7" s="20">
        <f t="shared" si="6"/>
        <v>0</v>
      </c>
      <c r="AP7" s="17">
        <f t="shared" si="7"/>
        <v>0</v>
      </c>
    </row>
    <row r="8" spans="1:42" x14ac:dyDescent="0.3">
      <c r="A8" s="10" t="s">
        <v>55</v>
      </c>
      <c r="B8" s="3">
        <v>3604.57</v>
      </c>
      <c r="C8" s="2">
        <v>10493.02</v>
      </c>
      <c r="D8" s="2">
        <v>1474.83</v>
      </c>
      <c r="E8" s="15">
        <f t="shared" si="0"/>
        <v>11967.85</v>
      </c>
      <c r="F8" s="2">
        <v>0</v>
      </c>
      <c r="G8" s="2">
        <v>0</v>
      </c>
      <c r="H8" s="15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5">
        <f t="shared" si="2"/>
        <v>0</v>
      </c>
      <c r="N8" s="17">
        <f t="shared" si="3"/>
        <v>0</v>
      </c>
      <c r="O8" s="2">
        <v>1385.82</v>
      </c>
      <c r="P8" s="2">
        <v>226.46</v>
      </c>
      <c r="Q8" s="3">
        <f t="shared" ref="Q8:Q14" si="8">O8+P8</f>
        <v>1612.28</v>
      </c>
      <c r="R8" s="2">
        <v>0</v>
      </c>
      <c r="S8" s="2">
        <v>0</v>
      </c>
      <c r="T8" s="3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4702.16</v>
      </c>
      <c r="Z8" s="2">
        <v>0</v>
      </c>
      <c r="AA8" s="2">
        <v>2301.58</v>
      </c>
      <c r="AB8" s="2">
        <v>0</v>
      </c>
      <c r="AC8" s="2">
        <v>4454.57</v>
      </c>
      <c r="AD8" s="2">
        <v>0</v>
      </c>
      <c r="AE8" s="2">
        <v>0</v>
      </c>
      <c r="AF8" s="2">
        <v>0</v>
      </c>
      <c r="AG8" s="2">
        <v>5295.98</v>
      </c>
      <c r="AH8" s="2">
        <v>0</v>
      </c>
      <c r="AI8" s="2">
        <v>11903.67</v>
      </c>
      <c r="AJ8" s="2">
        <v>1673.09</v>
      </c>
      <c r="AK8" s="15">
        <f t="shared" si="4"/>
        <v>13576.76</v>
      </c>
      <c r="AL8" s="2">
        <v>0</v>
      </c>
      <c r="AM8" s="2">
        <v>0</v>
      </c>
      <c r="AN8" s="15">
        <f t="shared" si="5"/>
        <v>0</v>
      </c>
      <c r="AO8" s="20">
        <f t="shared" si="6"/>
        <v>0</v>
      </c>
      <c r="AP8" s="17">
        <f t="shared" si="7"/>
        <v>0</v>
      </c>
    </row>
    <row r="9" spans="1:42" x14ac:dyDescent="0.3">
      <c r="A9" s="10" t="s">
        <v>55</v>
      </c>
      <c r="B9" s="3">
        <v>3604.57</v>
      </c>
      <c r="C9" s="2">
        <v>0</v>
      </c>
      <c r="D9" s="2">
        <v>0</v>
      </c>
      <c r="E9" s="15">
        <f t="shared" si="0"/>
        <v>0</v>
      </c>
      <c r="F9" s="2">
        <v>8854.0499999999993</v>
      </c>
      <c r="G9" s="2"/>
      <c r="H9" s="15">
        <f t="shared" si="1"/>
        <v>8854.0499999999993</v>
      </c>
      <c r="I9" s="2">
        <v>0</v>
      </c>
      <c r="J9" s="2">
        <v>0</v>
      </c>
      <c r="K9" s="2">
        <v>0</v>
      </c>
      <c r="L9" s="2">
        <v>0</v>
      </c>
      <c r="M9" s="15">
        <f t="shared" si="2"/>
        <v>0</v>
      </c>
      <c r="N9" s="17">
        <f t="shared" si="3"/>
        <v>132.81074999999998</v>
      </c>
      <c r="O9" s="2">
        <v>1484.44</v>
      </c>
      <c r="P9" s="2">
        <v>0</v>
      </c>
      <c r="Q9" s="3">
        <f t="shared" si="8"/>
        <v>1484.44</v>
      </c>
      <c r="R9" s="2">
        <v>1350.21</v>
      </c>
      <c r="S9" s="2">
        <v>0</v>
      </c>
      <c r="T9" s="3">
        <f t="shared" si="9"/>
        <v>1350.21</v>
      </c>
      <c r="U9" s="2">
        <v>0</v>
      </c>
      <c r="V9" s="2">
        <v>0</v>
      </c>
      <c r="W9" s="2">
        <v>0</v>
      </c>
      <c r="X9" s="2">
        <v>0</v>
      </c>
      <c r="Y9" s="2">
        <v>4948.1400000000003</v>
      </c>
      <c r="Z9" s="2">
        <v>4570.25</v>
      </c>
      <c r="AA9" s="2">
        <v>2424.6</v>
      </c>
      <c r="AB9" s="2">
        <v>2237.31</v>
      </c>
      <c r="AC9" s="2">
        <v>4651.21</v>
      </c>
      <c r="AD9" s="2">
        <v>4386.5200000000004</v>
      </c>
      <c r="AE9" s="2">
        <v>0</v>
      </c>
      <c r="AF9" s="2">
        <v>0</v>
      </c>
      <c r="AG9" s="2">
        <v>5616.14</v>
      </c>
      <c r="AH9" s="2">
        <v>5152.68</v>
      </c>
      <c r="AI9" s="2">
        <v>23330.52</v>
      </c>
      <c r="AJ9" s="2">
        <v>0</v>
      </c>
      <c r="AK9" s="15">
        <f t="shared" si="4"/>
        <v>23330.52</v>
      </c>
      <c r="AL9" s="2">
        <v>12959.05</v>
      </c>
      <c r="AM9" s="2">
        <v>0</v>
      </c>
      <c r="AN9" s="15">
        <f t="shared" si="5"/>
        <v>12959.05</v>
      </c>
      <c r="AO9" s="20">
        <f t="shared" si="6"/>
        <v>0</v>
      </c>
      <c r="AP9" s="17">
        <f t="shared" si="7"/>
        <v>194.38574999999997</v>
      </c>
    </row>
    <row r="10" spans="1:42" x14ac:dyDescent="0.3">
      <c r="A10" s="10" t="s">
        <v>55</v>
      </c>
      <c r="B10" s="3">
        <v>3604.57</v>
      </c>
      <c r="C10" s="2">
        <v>0</v>
      </c>
      <c r="D10" s="2">
        <v>0</v>
      </c>
      <c r="E10" s="15">
        <f t="shared" si="0"/>
        <v>0</v>
      </c>
      <c r="F10" s="2">
        <v>931.59</v>
      </c>
      <c r="G10" s="2">
        <v>0</v>
      </c>
      <c r="H10" s="15">
        <f t="shared" si="1"/>
        <v>931.59</v>
      </c>
      <c r="I10" s="2">
        <v>0</v>
      </c>
      <c r="J10" s="2">
        <v>0</v>
      </c>
      <c r="K10" s="2">
        <v>0</v>
      </c>
      <c r="L10" s="2">
        <v>0</v>
      </c>
      <c r="M10" s="15">
        <f t="shared" si="2"/>
        <v>0</v>
      </c>
      <c r="N10" s="17">
        <f t="shared" si="3"/>
        <v>13.973850000000001</v>
      </c>
      <c r="O10" s="2">
        <v>1484.44</v>
      </c>
      <c r="P10" s="2"/>
      <c r="Q10" s="3">
        <f t="shared" si="8"/>
        <v>1484.44</v>
      </c>
      <c r="R10" s="2">
        <v>1329.47</v>
      </c>
      <c r="S10" s="2"/>
      <c r="T10" s="3">
        <f t="shared" si="9"/>
        <v>1329.47</v>
      </c>
      <c r="U10" s="2">
        <v>0</v>
      </c>
      <c r="V10" s="2">
        <v>0</v>
      </c>
      <c r="W10" s="2">
        <v>0</v>
      </c>
      <c r="X10" s="2">
        <v>0</v>
      </c>
      <c r="Y10" s="2">
        <v>4948.1400000000003</v>
      </c>
      <c r="Z10" s="2">
        <v>4437.17</v>
      </c>
      <c r="AA10" s="2">
        <v>2424.6</v>
      </c>
      <c r="AB10" s="2">
        <v>2174.0500000000002</v>
      </c>
      <c r="AC10" s="2">
        <v>4651.21</v>
      </c>
      <c r="AD10" s="2">
        <v>4316.4399999999996</v>
      </c>
      <c r="AE10" s="2">
        <v>0</v>
      </c>
      <c r="AF10" s="2">
        <v>0</v>
      </c>
      <c r="AG10" s="2">
        <v>5616.14</v>
      </c>
      <c r="AH10" s="2">
        <v>5033.3599999999997</v>
      </c>
      <c r="AI10" s="2">
        <v>23330.52</v>
      </c>
      <c r="AJ10" s="2">
        <v>0</v>
      </c>
      <c r="AK10" s="15">
        <f t="shared" si="4"/>
        <v>23330.52</v>
      </c>
      <c r="AL10" s="2">
        <v>20164.45</v>
      </c>
      <c r="AM10" s="2">
        <v>0</v>
      </c>
      <c r="AN10" s="15">
        <f t="shared" si="5"/>
        <v>20164.45</v>
      </c>
      <c r="AO10" s="20">
        <f t="shared" si="6"/>
        <v>0</v>
      </c>
      <c r="AP10" s="17">
        <f t="shared" si="7"/>
        <v>302.46674999999999</v>
      </c>
    </row>
    <row r="11" spans="1:42" x14ac:dyDescent="0.3">
      <c r="A11" s="10" t="s">
        <v>55</v>
      </c>
      <c r="B11" s="3">
        <v>3604.57</v>
      </c>
      <c r="C11" s="2"/>
      <c r="D11" s="2"/>
      <c r="E11" s="15">
        <f t="shared" si="0"/>
        <v>0</v>
      </c>
      <c r="F11" s="2"/>
      <c r="G11" s="2"/>
      <c r="H11" s="15">
        <f t="shared" si="1"/>
        <v>0</v>
      </c>
      <c r="I11" s="2"/>
      <c r="J11" s="2"/>
      <c r="K11" s="2"/>
      <c r="L11" s="2"/>
      <c r="M11" s="15">
        <f t="shared" si="2"/>
        <v>0</v>
      </c>
      <c r="N11" s="17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">
        <f t="shared" si="4"/>
        <v>0</v>
      </c>
      <c r="AL11" s="2"/>
      <c r="AM11" s="2"/>
      <c r="AN11" s="15">
        <f t="shared" si="5"/>
        <v>0</v>
      </c>
      <c r="AO11" s="20">
        <f t="shared" si="6"/>
        <v>0</v>
      </c>
      <c r="AP11" s="17">
        <f t="shared" si="7"/>
        <v>0</v>
      </c>
    </row>
    <row r="12" spans="1:42" x14ac:dyDescent="0.3">
      <c r="A12" s="10" t="s">
        <v>55</v>
      </c>
      <c r="B12" s="3">
        <v>3604.57</v>
      </c>
      <c r="C12" s="2"/>
      <c r="D12" s="2"/>
      <c r="E12" s="15">
        <f t="shared" si="0"/>
        <v>0</v>
      </c>
      <c r="F12" s="2"/>
      <c r="G12" s="2"/>
      <c r="H12" s="15">
        <f t="shared" si="1"/>
        <v>0</v>
      </c>
      <c r="I12" s="2"/>
      <c r="J12" s="2"/>
      <c r="K12" s="2"/>
      <c r="L12" s="2"/>
      <c r="M12" s="15">
        <f t="shared" si="2"/>
        <v>0</v>
      </c>
      <c r="N12" s="17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">
        <f t="shared" si="4"/>
        <v>0</v>
      </c>
      <c r="AL12" s="2"/>
      <c r="AM12" s="2"/>
      <c r="AN12" s="15">
        <f t="shared" si="5"/>
        <v>0</v>
      </c>
      <c r="AO12" s="20">
        <f t="shared" si="6"/>
        <v>0</v>
      </c>
      <c r="AP12" s="17">
        <f t="shared" si="7"/>
        <v>0</v>
      </c>
    </row>
    <row r="13" spans="1:42" x14ac:dyDescent="0.3">
      <c r="A13" s="10" t="s">
        <v>55</v>
      </c>
      <c r="B13" s="3">
        <v>3604.57</v>
      </c>
      <c r="C13" s="2"/>
      <c r="D13" s="2"/>
      <c r="E13" s="15">
        <f t="shared" si="0"/>
        <v>0</v>
      </c>
      <c r="F13" s="2"/>
      <c r="G13" s="2"/>
      <c r="H13" s="15">
        <f t="shared" si="1"/>
        <v>0</v>
      </c>
      <c r="I13" s="2"/>
      <c r="J13" s="2"/>
      <c r="K13" s="2"/>
      <c r="L13" s="2"/>
      <c r="M13" s="15">
        <f t="shared" si="2"/>
        <v>0</v>
      </c>
      <c r="N13" s="17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5">
        <f t="shared" si="4"/>
        <v>0</v>
      </c>
      <c r="AL13" s="2"/>
      <c r="AM13" s="2"/>
      <c r="AN13" s="15">
        <f t="shared" si="5"/>
        <v>0</v>
      </c>
      <c r="AO13" s="20">
        <f t="shared" si="6"/>
        <v>0</v>
      </c>
      <c r="AP13" s="17">
        <f t="shared" si="7"/>
        <v>0</v>
      </c>
    </row>
    <row r="14" spans="1:42" ht="14.4" thickBot="1" x14ac:dyDescent="0.35">
      <c r="A14" s="10" t="s">
        <v>55</v>
      </c>
      <c r="B14" s="3">
        <v>3604.57</v>
      </c>
      <c r="C14" s="6"/>
      <c r="D14" s="6"/>
      <c r="E14" s="15">
        <f t="shared" si="0"/>
        <v>0</v>
      </c>
      <c r="F14" s="6"/>
      <c r="G14" s="6"/>
      <c r="H14" s="15">
        <f t="shared" si="1"/>
        <v>0</v>
      </c>
      <c r="I14" s="6"/>
      <c r="J14" s="6"/>
      <c r="K14" s="6"/>
      <c r="L14" s="6"/>
      <c r="M14" s="15">
        <f t="shared" si="2"/>
        <v>0</v>
      </c>
      <c r="N14" s="17">
        <f t="shared" si="3"/>
        <v>0</v>
      </c>
      <c r="O14" s="6"/>
      <c r="P14" s="6"/>
      <c r="Q14" s="3">
        <f t="shared" si="8"/>
        <v>0</v>
      </c>
      <c r="R14" s="6"/>
      <c r="S14" s="6"/>
      <c r="T14" s="3">
        <f t="shared" si="9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5">
        <f t="shared" si="4"/>
        <v>0</v>
      </c>
      <c r="AL14" s="6"/>
      <c r="AM14" s="6"/>
      <c r="AN14" s="15">
        <f t="shared" si="5"/>
        <v>0</v>
      </c>
      <c r="AO14" s="20">
        <f t="shared" si="6"/>
        <v>0</v>
      </c>
      <c r="AP14" s="17">
        <f t="shared" si="7"/>
        <v>0</v>
      </c>
    </row>
    <row r="15" spans="1:42" ht="14.4" thickBot="1" x14ac:dyDescent="0.35">
      <c r="A15" s="8" t="s">
        <v>15</v>
      </c>
      <c r="B15" s="7">
        <v>0</v>
      </c>
      <c r="C15" s="7">
        <f t="shared" ref="C15:G15" si="10">SUM(C3:C14)</f>
        <v>10493.02</v>
      </c>
      <c r="D15" s="7">
        <f t="shared" si="10"/>
        <v>1474.83</v>
      </c>
      <c r="E15" s="16">
        <f t="shared" si="10"/>
        <v>11967.85</v>
      </c>
      <c r="F15" s="7">
        <f t="shared" si="10"/>
        <v>9785.64</v>
      </c>
      <c r="G15" s="7">
        <f t="shared" si="10"/>
        <v>0</v>
      </c>
      <c r="H15" s="16">
        <f t="shared" ref="H15:AI15" si="11">SUM(H3:H14)</f>
        <v>9785.64</v>
      </c>
      <c r="I15" s="7">
        <f t="shared" si="11"/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16">
        <f t="shared" si="11"/>
        <v>0</v>
      </c>
      <c r="N15" s="18">
        <f t="shared" si="11"/>
        <v>146.78459999999998</v>
      </c>
      <c r="O15" s="8">
        <f t="shared" si="11"/>
        <v>4354.7000000000007</v>
      </c>
      <c r="P15" s="29"/>
      <c r="Q15" s="29">
        <f>SUM(Q3:Q14)</f>
        <v>4581.16</v>
      </c>
      <c r="R15" s="7">
        <f t="shared" si="11"/>
        <v>2679.6800000000003</v>
      </c>
      <c r="S15" s="7"/>
      <c r="T15" s="7">
        <f>SUM(T3:T14)</f>
        <v>2679.6800000000003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si="11"/>
        <v>14598.439999999999</v>
      </c>
      <c r="Z15" s="7">
        <f t="shared" si="11"/>
        <v>9007.42</v>
      </c>
      <c r="AA15" s="7">
        <f t="shared" si="11"/>
        <v>7150.7800000000007</v>
      </c>
      <c r="AB15" s="7">
        <f t="shared" si="11"/>
        <v>4411.3600000000006</v>
      </c>
      <c r="AC15" s="7">
        <f t="shared" si="11"/>
        <v>13756.989999999998</v>
      </c>
      <c r="AD15" s="7">
        <f t="shared" si="11"/>
        <v>8702.9599999999991</v>
      </c>
      <c r="AE15" s="7">
        <f t="shared" si="11"/>
        <v>0</v>
      </c>
      <c r="AF15" s="7">
        <f t="shared" si="11"/>
        <v>0</v>
      </c>
      <c r="AG15" s="7">
        <f t="shared" si="11"/>
        <v>16528.259999999998</v>
      </c>
      <c r="AH15" s="9">
        <f t="shared" si="11"/>
        <v>10186.040000000001</v>
      </c>
      <c r="AI15" s="7">
        <f t="shared" si="11"/>
        <v>58564.710000000006</v>
      </c>
      <c r="AJ15" s="7">
        <f>SUM(AJ3:AJ14)</f>
        <v>1673.09</v>
      </c>
      <c r="AK15" s="16">
        <f>SUM(AK3:AK14)</f>
        <v>60237.8</v>
      </c>
      <c r="AL15" s="7">
        <f>SUM(AL3:AL14)</f>
        <v>33123.5</v>
      </c>
      <c r="AM15" s="7">
        <f>SUM(AM3:AM14)</f>
        <v>0</v>
      </c>
      <c r="AN15" s="16">
        <f>SUM(AN3:AN14)</f>
        <v>33123.5</v>
      </c>
      <c r="AO15" s="16">
        <f t="shared" ref="AO15" si="12">SUM(AO3:AO14)</f>
        <v>0</v>
      </c>
      <c r="AP15" s="18">
        <f t="shared" ref="AP15" si="13">SUM(AP3:AP14)</f>
        <v>496.85249999999996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10"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8" t="s">
        <v>13</v>
      </c>
      <c r="C2" s="78"/>
      <c r="D2" s="78"/>
      <c r="E2" s="78"/>
      <c r="F2" s="78"/>
    </row>
    <row r="3" spans="2:9" ht="26.25" customHeight="1" x14ac:dyDescent="0.45">
      <c r="B3" s="77" t="s">
        <v>62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35">
      <c r="B4" s="77"/>
      <c r="C4" s="77"/>
      <c r="D4" s="77"/>
      <c r="E4" s="77"/>
      <c r="F4" s="77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60</v>
      </c>
      <c r="F5" s="5" t="s">
        <v>59</v>
      </c>
    </row>
    <row r="6" spans="2:9" x14ac:dyDescent="0.3">
      <c r="B6" s="21" t="s">
        <v>1</v>
      </c>
      <c r="C6" s="22" t="e">
        <f>#REF!</f>
        <v>#REF!</v>
      </c>
      <c r="D6" s="22" t="e">
        <f>#REF!</f>
        <v>#REF!</v>
      </c>
      <c r="E6" s="22" t="e">
        <f>#REF!</f>
        <v>#REF!</v>
      </c>
      <c r="F6" s="30" t="e">
        <f>#REF!</f>
        <v>#REF!</v>
      </c>
    </row>
    <row r="7" spans="2:9" x14ac:dyDescent="0.3">
      <c r="B7" s="23" t="s">
        <v>46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7.6" x14ac:dyDescent="0.3">
      <c r="B8" s="24" t="s">
        <v>2</v>
      </c>
      <c r="C8" s="2" t="e">
        <f>#REF!</f>
        <v>#REF!</v>
      </c>
      <c r="D8" s="19" t="e">
        <f>#REF!</f>
        <v>#REF!</v>
      </c>
      <c r="E8" s="2" t="e">
        <f>#REF!</f>
        <v>#REF!</v>
      </c>
      <c r="F8" s="32" t="e">
        <f>#REF!</f>
        <v>#REF!</v>
      </c>
    </row>
    <row r="9" spans="2:9" ht="55.2" x14ac:dyDescent="0.3">
      <c r="B9" s="24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24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24" t="s">
        <v>5</v>
      </c>
      <c r="C11" s="2">
        <f>'выборка 15'!Y15</f>
        <v>14598.439999999999</v>
      </c>
      <c r="D11" s="2">
        <f>'выборка 15'!Z15</f>
        <v>9007.42</v>
      </c>
      <c r="E11" s="2">
        <v>2615.15</v>
      </c>
      <c r="F11" s="25">
        <v>0</v>
      </c>
    </row>
    <row r="12" spans="2:9" x14ac:dyDescent="0.3">
      <c r="B12" s="24" t="s">
        <v>6</v>
      </c>
      <c r="C12" s="2">
        <f>'выборка 15'!AA15</f>
        <v>7150.7800000000007</v>
      </c>
      <c r="D12" s="2">
        <f>'выборка 15'!AB15</f>
        <v>4411.3600000000006</v>
      </c>
      <c r="E12" s="2">
        <v>1165.73</v>
      </c>
      <c r="F12" s="25">
        <v>0</v>
      </c>
    </row>
    <row r="13" spans="2:9" x14ac:dyDescent="0.3">
      <c r="B13" s="24" t="s">
        <v>7</v>
      </c>
      <c r="C13" s="2">
        <f>'выборка 15'!AC15</f>
        <v>13756.989999999998</v>
      </c>
      <c r="D13" s="2">
        <f>'выборка 15'!AD15</f>
        <v>8702.9599999999991</v>
      </c>
      <c r="E13" s="2">
        <v>2565.88</v>
      </c>
      <c r="F13" s="25">
        <v>0</v>
      </c>
    </row>
    <row r="14" spans="2:9" ht="27.6" x14ac:dyDescent="0.3">
      <c r="B14" s="24" t="s">
        <v>8</v>
      </c>
      <c r="C14" s="2">
        <v>0</v>
      </c>
      <c r="D14" s="2">
        <v>0</v>
      </c>
      <c r="E14" s="2">
        <v>0</v>
      </c>
      <c r="F14" s="25">
        <v>0</v>
      </c>
    </row>
    <row r="15" spans="2:9" ht="27.6" x14ac:dyDescent="0.3">
      <c r="B15" s="24" t="s">
        <v>9</v>
      </c>
      <c r="C15" s="2">
        <v>0</v>
      </c>
      <c r="D15" s="2">
        <v>0</v>
      </c>
      <c r="E15" s="2">
        <v>0</v>
      </c>
      <c r="F15" s="25">
        <f>D15</f>
        <v>0</v>
      </c>
    </row>
    <row r="16" spans="2:9" ht="28.2" thickBot="1" x14ac:dyDescent="0.35">
      <c r="B16" s="26" t="s">
        <v>10</v>
      </c>
      <c r="C16" s="27">
        <f>'выборка 15'!AG15</f>
        <v>16528.259999999998</v>
      </c>
      <c r="D16" s="27">
        <f>'выборка 15'!AH15</f>
        <v>10186.040000000001</v>
      </c>
      <c r="E16" s="27">
        <v>2561.0700000000002</v>
      </c>
      <c r="F16" s="28">
        <v>0</v>
      </c>
    </row>
    <row r="18" spans="2:6" ht="19.5" customHeight="1" x14ac:dyDescent="0.3">
      <c r="B18" s="79" t="s">
        <v>61</v>
      </c>
      <c r="C18" s="79"/>
      <c r="D18" s="79"/>
      <c r="E18" s="79"/>
      <c r="F18" s="7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2"/>
  <sheetViews>
    <sheetView tabSelected="1" workbookViewId="0">
      <selection activeCell="E4" sqref="E4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2.88671875" style="42" customWidth="1"/>
    <col min="5" max="5" width="9.44140625" bestFit="1" customWidth="1"/>
  </cols>
  <sheetData>
    <row r="2" spans="1:5" ht="73.5" customHeight="1" x14ac:dyDescent="0.3">
      <c r="A2" s="80" t="s">
        <v>84</v>
      </c>
      <c r="B2" s="81"/>
      <c r="C2" s="81"/>
      <c r="D2" s="81"/>
    </row>
    <row r="3" spans="1:5" ht="14.4" thickBot="1" x14ac:dyDescent="0.35"/>
    <row r="4" spans="1:5" ht="31.2" x14ac:dyDescent="0.3">
      <c r="A4" s="43"/>
      <c r="B4" s="38" t="s">
        <v>49</v>
      </c>
      <c r="C4" s="38" t="s">
        <v>50</v>
      </c>
      <c r="D4" s="44" t="s">
        <v>51</v>
      </c>
    </row>
    <row r="5" spans="1:5" ht="15.6" x14ac:dyDescent="0.3">
      <c r="A5" s="39" t="s">
        <v>85</v>
      </c>
      <c r="B5" s="40"/>
      <c r="C5" s="35">
        <v>296007.73</v>
      </c>
      <c r="D5" s="45"/>
    </row>
    <row r="6" spans="1:5" ht="18.75" customHeight="1" x14ac:dyDescent="0.3">
      <c r="A6" s="37" t="s">
        <v>63</v>
      </c>
      <c r="B6" s="34">
        <v>458680.92000000016</v>
      </c>
      <c r="C6" s="34">
        <v>431164.72000000003</v>
      </c>
      <c r="D6" s="46">
        <f>'Р и С расход 2023г.'!F24</f>
        <v>419586.30046</v>
      </c>
    </row>
    <row r="7" spans="1:5" ht="27.6" x14ac:dyDescent="0.3">
      <c r="A7" s="24" t="s">
        <v>52</v>
      </c>
      <c r="C7" s="36"/>
      <c r="D7" s="47">
        <v>88735.439999999988</v>
      </c>
    </row>
    <row r="8" spans="1:5" ht="27.6" x14ac:dyDescent="0.3">
      <c r="A8" s="24" t="s">
        <v>53</v>
      </c>
      <c r="B8" s="36"/>
      <c r="C8" s="36"/>
      <c r="D8" s="46">
        <v>31944.758400000002</v>
      </c>
    </row>
    <row r="9" spans="1:5" ht="15" thickBot="1" x14ac:dyDescent="0.35">
      <c r="A9" s="48" t="s">
        <v>64</v>
      </c>
      <c r="B9" s="49">
        <f>SUM(B6:B8)</f>
        <v>458680.92000000016</v>
      </c>
      <c r="C9" s="49">
        <f>SUM(C5:C8)</f>
        <v>727172.45</v>
      </c>
      <c r="D9" s="50">
        <f>SUM(D6:D8)</f>
        <v>540266.49886000005</v>
      </c>
    </row>
    <row r="10" spans="1:5" ht="14.4" x14ac:dyDescent="0.3">
      <c r="A10" s="41"/>
      <c r="B10" s="41"/>
      <c r="C10" s="41"/>
      <c r="D10" s="51"/>
    </row>
    <row r="11" spans="1:5" ht="14.4" x14ac:dyDescent="0.3">
      <c r="A11" s="82" t="s">
        <v>86</v>
      </c>
      <c r="B11" s="82"/>
      <c r="C11" s="82"/>
      <c r="D11" s="52">
        <f>C9-D9</f>
        <v>186905.9511399999</v>
      </c>
      <c r="E11" s="53"/>
    </row>
    <row r="13" spans="1:5" ht="12.75" customHeight="1" x14ac:dyDescent="0.3">
      <c r="A13" s="83" t="s">
        <v>87</v>
      </c>
      <c r="B13" s="83"/>
      <c r="C13" s="83"/>
      <c r="D13" s="54">
        <v>14273.99</v>
      </c>
    </row>
    <row r="14" spans="1:5" x14ac:dyDescent="0.3">
      <c r="A14" s="71"/>
      <c r="D14" s="71"/>
    </row>
    <row r="15" spans="1:5" ht="12.75" customHeight="1" x14ac:dyDescent="0.3">
      <c r="A15" s="76"/>
      <c r="B15" s="76"/>
      <c r="C15" s="76"/>
      <c r="D15" s="54"/>
    </row>
    <row r="16" spans="1:5" x14ac:dyDescent="0.3">
      <c r="A16" s="33"/>
      <c r="B16" s="33"/>
      <c r="C16" s="33"/>
      <c r="D16" s="55"/>
    </row>
    <row r="22" spans="6:6" x14ac:dyDescent="0.3">
      <c r="F22" s="56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"/>
  <sheetViews>
    <sheetView topLeftCell="A7" workbookViewId="0">
      <selection activeCell="E32" sqref="E32"/>
    </sheetView>
  </sheetViews>
  <sheetFormatPr defaultColWidth="9.109375" defaultRowHeight="13.2" x14ac:dyDescent="0.25"/>
  <cols>
    <col min="1" max="1" width="4.5546875" style="57" customWidth="1"/>
    <col min="2" max="3" width="9.109375" style="57"/>
    <col min="4" max="4" width="21.33203125" style="57" customWidth="1"/>
    <col min="5" max="5" width="52.88671875" style="57" customWidth="1"/>
    <col min="6" max="6" width="13.88671875" style="57" customWidth="1"/>
    <col min="7" max="16384" width="9.109375" style="57"/>
  </cols>
  <sheetData>
    <row r="1" spans="1:6" ht="63" customHeight="1" x14ac:dyDescent="0.25">
      <c r="A1" s="88" t="s">
        <v>88</v>
      </c>
      <c r="B1" s="88"/>
      <c r="C1" s="88"/>
      <c r="D1" s="88"/>
      <c r="E1" s="88"/>
      <c r="F1" s="88"/>
    </row>
    <row r="2" spans="1:6" ht="13.5" customHeight="1" thickBot="1" x14ac:dyDescent="0.45">
      <c r="A2" s="58"/>
      <c r="B2" s="58"/>
      <c r="C2" s="58"/>
      <c r="D2" s="58"/>
      <c r="E2" s="58"/>
      <c r="F2" s="58"/>
    </row>
    <row r="3" spans="1:6" x14ac:dyDescent="0.25">
      <c r="A3" s="89" t="s">
        <v>14</v>
      </c>
      <c r="B3" s="91" t="s">
        <v>67</v>
      </c>
      <c r="C3" s="93" t="s">
        <v>66</v>
      </c>
      <c r="D3" s="93" t="s">
        <v>68</v>
      </c>
      <c r="E3" s="95" t="s">
        <v>69</v>
      </c>
      <c r="F3" s="89" t="s">
        <v>70</v>
      </c>
    </row>
    <row r="4" spans="1:6" ht="18.75" customHeight="1" thickBot="1" x14ac:dyDescent="0.3">
      <c r="A4" s="90"/>
      <c r="B4" s="92"/>
      <c r="C4" s="94"/>
      <c r="D4" s="94"/>
      <c r="E4" s="96"/>
      <c r="F4" s="90"/>
    </row>
    <row r="5" spans="1:6" x14ac:dyDescent="0.25">
      <c r="A5" s="59">
        <v>1</v>
      </c>
      <c r="B5" s="60">
        <v>2023</v>
      </c>
      <c r="C5" s="60" t="s">
        <v>71</v>
      </c>
      <c r="D5" s="61"/>
      <c r="E5" s="62" t="s">
        <v>89</v>
      </c>
      <c r="F5" s="63">
        <v>5467</v>
      </c>
    </row>
    <row r="6" spans="1:6" x14ac:dyDescent="0.25">
      <c r="A6" s="59">
        <v>2</v>
      </c>
      <c r="B6" s="60">
        <v>2023</v>
      </c>
      <c r="C6" s="60" t="s">
        <v>72</v>
      </c>
      <c r="D6" s="61" t="s">
        <v>90</v>
      </c>
      <c r="E6" s="62" t="s">
        <v>91</v>
      </c>
      <c r="F6" s="63">
        <v>215491</v>
      </c>
    </row>
    <row r="7" spans="1:6" x14ac:dyDescent="0.25">
      <c r="A7" s="59">
        <v>3</v>
      </c>
      <c r="B7" s="60">
        <v>2023</v>
      </c>
      <c r="C7" s="60" t="s">
        <v>72</v>
      </c>
      <c r="D7" s="64"/>
      <c r="E7" s="61" t="s">
        <v>92</v>
      </c>
      <c r="F7" s="65">
        <v>3285</v>
      </c>
    </row>
    <row r="8" spans="1:6" x14ac:dyDescent="0.25">
      <c r="A8" s="59">
        <v>4</v>
      </c>
      <c r="B8" s="60">
        <v>2023</v>
      </c>
      <c r="C8" s="60" t="s">
        <v>72</v>
      </c>
      <c r="D8" s="61"/>
      <c r="E8" s="61" t="s">
        <v>94</v>
      </c>
      <c r="F8" s="65">
        <v>7079</v>
      </c>
    </row>
    <row r="9" spans="1:6" x14ac:dyDescent="0.25">
      <c r="A9" s="59">
        <v>5</v>
      </c>
      <c r="B9" s="60">
        <v>2023</v>
      </c>
      <c r="C9" s="60" t="s">
        <v>72</v>
      </c>
      <c r="D9" s="64"/>
      <c r="E9" s="61" t="s">
        <v>95</v>
      </c>
      <c r="F9" s="65">
        <v>5069</v>
      </c>
    </row>
    <row r="10" spans="1:6" x14ac:dyDescent="0.25">
      <c r="A10" s="59">
        <v>6</v>
      </c>
      <c r="B10" s="60">
        <v>2023</v>
      </c>
      <c r="C10" s="60" t="s">
        <v>72</v>
      </c>
      <c r="D10" s="64" t="s">
        <v>90</v>
      </c>
      <c r="E10" s="61" t="s">
        <v>96</v>
      </c>
      <c r="F10" s="65">
        <v>7645</v>
      </c>
    </row>
    <row r="11" spans="1:6" x14ac:dyDescent="0.25">
      <c r="A11" s="59">
        <v>7</v>
      </c>
      <c r="B11" s="60">
        <v>2023</v>
      </c>
      <c r="C11" s="72" t="s">
        <v>77</v>
      </c>
      <c r="D11" s="73"/>
      <c r="E11" s="74" t="s">
        <v>97</v>
      </c>
      <c r="F11" s="75">
        <v>40781</v>
      </c>
    </row>
    <row r="12" spans="1:6" x14ac:dyDescent="0.25">
      <c r="A12" s="59">
        <v>8</v>
      </c>
      <c r="B12" s="60">
        <v>2023</v>
      </c>
      <c r="C12" s="72" t="s">
        <v>77</v>
      </c>
      <c r="D12" s="73" t="s">
        <v>75</v>
      </c>
      <c r="E12" s="74" t="s">
        <v>93</v>
      </c>
      <c r="F12" s="75">
        <v>3706</v>
      </c>
    </row>
    <row r="13" spans="1:6" x14ac:dyDescent="0.25">
      <c r="A13" s="59">
        <v>9</v>
      </c>
      <c r="B13" s="60">
        <v>2023</v>
      </c>
      <c r="C13" s="72" t="s">
        <v>77</v>
      </c>
      <c r="D13" s="73" t="s">
        <v>74</v>
      </c>
      <c r="E13" s="74" t="s">
        <v>98</v>
      </c>
      <c r="F13" s="75">
        <v>601</v>
      </c>
    </row>
    <row r="14" spans="1:6" x14ac:dyDescent="0.25">
      <c r="A14" s="59">
        <v>10</v>
      </c>
      <c r="B14" s="60">
        <v>2023</v>
      </c>
      <c r="C14" s="72" t="s">
        <v>73</v>
      </c>
      <c r="D14" s="73" t="s">
        <v>99</v>
      </c>
      <c r="E14" s="74" t="s">
        <v>100</v>
      </c>
      <c r="F14" s="75">
        <v>11538</v>
      </c>
    </row>
    <row r="15" spans="1:6" x14ac:dyDescent="0.25">
      <c r="A15" s="59">
        <v>11</v>
      </c>
      <c r="B15" s="60">
        <v>2023</v>
      </c>
      <c r="C15" s="72" t="s">
        <v>78</v>
      </c>
      <c r="D15" s="73" t="s">
        <v>101</v>
      </c>
      <c r="E15" s="74" t="s">
        <v>102</v>
      </c>
      <c r="F15" s="75">
        <v>4480</v>
      </c>
    </row>
    <row r="16" spans="1:6" x14ac:dyDescent="0.25">
      <c r="A16" s="59">
        <v>12</v>
      </c>
      <c r="B16" s="60">
        <v>2023</v>
      </c>
      <c r="C16" s="72" t="s">
        <v>78</v>
      </c>
      <c r="D16" s="73" t="s">
        <v>103</v>
      </c>
      <c r="E16" s="74" t="s">
        <v>104</v>
      </c>
      <c r="F16" s="75">
        <v>1036</v>
      </c>
    </row>
    <row r="17" spans="1:6" x14ac:dyDescent="0.25">
      <c r="A17" s="59">
        <v>13</v>
      </c>
      <c r="B17" s="60">
        <v>2023</v>
      </c>
      <c r="C17" s="72" t="s">
        <v>78</v>
      </c>
      <c r="D17" s="73" t="s">
        <v>105</v>
      </c>
      <c r="E17" s="74" t="s">
        <v>76</v>
      </c>
      <c r="F17" s="75">
        <v>49935</v>
      </c>
    </row>
    <row r="18" spans="1:6" x14ac:dyDescent="0.25">
      <c r="A18" s="59">
        <v>14</v>
      </c>
      <c r="B18" s="60">
        <v>2023</v>
      </c>
      <c r="C18" s="72" t="s">
        <v>79</v>
      </c>
      <c r="D18" s="73" t="s">
        <v>106</v>
      </c>
      <c r="E18" s="74" t="s">
        <v>107</v>
      </c>
      <c r="F18" s="75">
        <v>5913</v>
      </c>
    </row>
    <row r="19" spans="1:6" x14ac:dyDescent="0.25">
      <c r="A19" s="59">
        <v>15</v>
      </c>
      <c r="B19" s="60">
        <v>2023</v>
      </c>
      <c r="C19" s="72" t="s">
        <v>80</v>
      </c>
      <c r="D19" s="73" t="s">
        <v>74</v>
      </c>
      <c r="E19" s="74" t="s">
        <v>108</v>
      </c>
      <c r="F19" s="75">
        <v>16751</v>
      </c>
    </row>
    <row r="20" spans="1:6" x14ac:dyDescent="0.25">
      <c r="A20" s="59">
        <v>16</v>
      </c>
      <c r="B20" s="60">
        <v>2023</v>
      </c>
      <c r="C20" s="72" t="s">
        <v>82</v>
      </c>
      <c r="D20" s="73"/>
      <c r="E20" s="74" t="s">
        <v>81</v>
      </c>
      <c r="F20" s="75">
        <v>11700</v>
      </c>
    </row>
    <row r="21" spans="1:6" x14ac:dyDescent="0.25">
      <c r="A21" s="59">
        <v>17</v>
      </c>
      <c r="B21" s="60">
        <v>2023</v>
      </c>
      <c r="C21" s="72" t="s">
        <v>109</v>
      </c>
      <c r="D21" s="73" t="s">
        <v>110</v>
      </c>
      <c r="E21" s="74" t="s">
        <v>107</v>
      </c>
      <c r="F21" s="75">
        <v>6984</v>
      </c>
    </row>
    <row r="22" spans="1:6" x14ac:dyDescent="0.25">
      <c r="A22" s="59">
        <v>18</v>
      </c>
      <c r="B22" s="60">
        <v>2023</v>
      </c>
      <c r="C22" s="72" t="s">
        <v>109</v>
      </c>
      <c r="D22" s="73" t="s">
        <v>111</v>
      </c>
      <c r="E22" s="74" t="s">
        <v>83</v>
      </c>
      <c r="F22" s="75">
        <v>1338</v>
      </c>
    </row>
    <row r="23" spans="1:6" ht="13.8" thickBot="1" x14ac:dyDescent="0.3">
      <c r="A23" s="84" t="s">
        <v>65</v>
      </c>
      <c r="B23" s="84"/>
      <c r="C23" s="84"/>
      <c r="D23" s="84"/>
      <c r="E23" s="84"/>
      <c r="F23" s="66">
        <v>20787.300459999999</v>
      </c>
    </row>
    <row r="24" spans="1:6" ht="14.4" thickBot="1" x14ac:dyDescent="0.3">
      <c r="A24" s="85" t="s">
        <v>15</v>
      </c>
      <c r="B24" s="86"/>
      <c r="C24" s="86"/>
      <c r="D24" s="86"/>
      <c r="E24" s="87"/>
      <c r="F24" s="67">
        <f>SUM(F5:F23)</f>
        <v>419586.30046</v>
      </c>
    </row>
    <row r="25" spans="1:6" ht="13.8" x14ac:dyDescent="0.25">
      <c r="A25" s="68"/>
      <c r="B25" s="68"/>
      <c r="C25" s="68"/>
      <c r="D25" s="68"/>
      <c r="E25" s="68"/>
      <c r="F25" s="69"/>
    </row>
    <row r="27" spans="1:6" ht="12.75" customHeight="1" x14ac:dyDescent="0.25">
      <c r="A27" s="70"/>
      <c r="B27" s="70"/>
      <c r="C27" s="70"/>
      <c r="D27" s="70"/>
      <c r="E27" s="70"/>
    </row>
  </sheetData>
  <mergeCells count="9">
    <mergeCell ref="A23:E23"/>
    <mergeCell ref="A24:E24"/>
    <mergeCell ref="A1:F1"/>
    <mergeCell ref="A3:A4"/>
    <mergeCell ref="B3:B4"/>
    <mergeCell ref="C3:C4"/>
    <mergeCell ref="D3:D4"/>
    <mergeCell ref="E3:E4"/>
    <mergeCell ref="F3:F4"/>
  </mergeCells>
  <pageMargins left="0.7" right="0.7" top="0.28999999999999998" bottom="0.26" header="0.2" footer="0.2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 и С отчет 2023г. (2)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2023-02-09T11:32:22Z</cp:lastPrinted>
  <dcterms:created xsi:type="dcterms:W3CDTF">2015-02-24T21:57:31Z</dcterms:created>
  <dcterms:modified xsi:type="dcterms:W3CDTF">2024-03-26T12:26:37Z</dcterms:modified>
</cp:coreProperties>
</file>