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4ECF7D-62B6-422F-86A5-177E112E771E}" xr6:coauthVersionLast="46" xr6:coauthVersionMax="46" xr10:uidLastSave="{00000000-0000-0000-0000-000000000000}"/>
  <bookViews>
    <workbookView xWindow="-108" yWindow="-108" windowWidth="23256" windowHeight="12576" firstSheet="4" activeTab="5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3г." sheetId="15" r:id="rId5"/>
    <sheet name="Р и С расход 2023г." sheetId="16" r:id="rId6"/>
  </sheets>
  <calcPr calcId="191029"/>
</workbook>
</file>

<file path=xl/calcChain.xml><?xml version="1.0" encoding="utf-8"?>
<calcChain xmlns="http://schemas.openxmlformats.org/spreadsheetml/2006/main">
  <c r="F17" i="16" l="1"/>
  <c r="D6" i="15" l="1"/>
  <c r="D9" i="15" l="1"/>
  <c r="C9" i="15" l="1"/>
  <c r="D12" i="15" s="1"/>
  <c r="B9" i="15"/>
  <c r="E8" i="1" l="1"/>
  <c r="AI9" i="3"/>
  <c r="AG9" i="3"/>
  <c r="AE9" i="3"/>
  <c r="AC9" i="3"/>
  <c r="O9" i="3"/>
  <c r="Q9" i="3" s="1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<sst xmlns="http://schemas.openxmlformats.org/spreadsheetml/2006/main" count="152" uniqueCount="118">
  <si>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</si>
  <si>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</si>
  <si>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</si>
  <si>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</si>
  <si>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</si>
  <si>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</si>
  <si>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</si>
  <si>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</si>
  <si>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</si>
  <si>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</si>
  <si>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</si>
  <si>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</si>
  <si>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</si>
  <si>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</si>
  <si>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</si>
  <si>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</si>
  <si>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</si>
  <si>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</si>
  <si>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</si>
  <si>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</si>
  <si>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</si>
  <si>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</si>
  <si>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</si>
  <si>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</si>
  <si>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</si>
  <si>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</si>
  <si>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</si>
  <si>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</si>
  <si>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</si>
  <si>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</si>
  <si>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</si>
  <si>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</si>
  <si>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</si>
  <si>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</si>
  <si>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</si>
  <si>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</si>
  <si>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</si>
  <si>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</si>
  <si>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</si>
  <si>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</si>
  <si>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</si>
  <si>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</si>
  <si>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</si>
  <si>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</si>
  <si>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</si>
  <si>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</si>
  <si>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</si>
  <si>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</si>
  <si>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</si>
  <si>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</si>
  <si>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</si>
  <si>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</si>
  <si>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</si>
  <si>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</si>
  <si>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</si>
  <si>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</si>
  <si>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</si>
  <si>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</si>
  <si>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</si>
  <si>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</si>
  <si>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</si>
  <si>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</si>
  <si>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</si>
  <si>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</si>
  <si>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</si>
  <si>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</si>
  <si>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</si>
  <si>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</si>
  <si>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</si>
  <si>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</si>
  <si>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</si>
  <si>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</si>
  <si>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</si>
  <si>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</si>
  <si>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</si>
  <si>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</si>
  <si>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</si>
  <si>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</si>
  <si>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</si>
  <si>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</si>
  <si>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</si>
  <si>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</si>
  <si>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</si>
  <si>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</si>
  <si>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</si>
  <si>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</si>
  <si>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</si>
  <si>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</si>
  <si>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</si>
  <si>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</si>
  <si>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</si>
  <si>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апрель</t>
  </si>
  <si>
    <t>территория</t>
  </si>
  <si>
    <t>покос травы</t>
  </si>
  <si>
    <t>июль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</si>
  <si>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П. Тольятти,  22/1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</si>
  <si>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</si>
  <si>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</si>
  <si>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</si>
  <si>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31.12.2023г по адресу  ул. П. Тольятти, 22/1</t>
  </si>
  <si>
    <t>февраль</t>
  </si>
  <si>
    <t>кв. 24 ЦО</t>
  </si>
  <si>
    <t>смена труб ф25мм</t>
  </si>
  <si>
    <t>проверка общедомовых вентканалов</t>
  </si>
  <si>
    <t>май</t>
  </si>
  <si>
    <t>в/с трубы</t>
  </si>
  <si>
    <t>изготовление изделий</t>
  </si>
  <si>
    <t>ЦО</t>
  </si>
  <si>
    <t>закрытие задвижек</t>
  </si>
  <si>
    <t>август</t>
  </si>
  <si>
    <t>ЦО и ввод</t>
  </si>
  <si>
    <t>гидравлические испытания</t>
  </si>
  <si>
    <t>установка отводов</t>
  </si>
  <si>
    <t>октябрь</t>
  </si>
  <si>
    <t>кровля</t>
  </si>
  <si>
    <t>ремонт примыканий</t>
  </si>
  <si>
    <t>установка дроссельной шайбы</t>
  </si>
  <si>
    <t>установка манометра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</si>
</sst>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3" xfId="0" applyBorder="1" applyAlignment="1">
      <alignment wrapText="1"/>
    </xf>
    <xf numFmtId="0" fontId="1" fillId="0" borderId="0" xfId="0" applyFont="1"/>
    <xf numFmtId="0" fontId="6" fillId="0" borderId="14" xfId="0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4" fontId="0" fillId="0" borderId="1" xfId="0" applyNumberFormat="1" applyBorder="1" applyAlignment="1">
      <alignment vertical="center"/>
    </xf>
    <xf numFmtId="4" fontId="4" fillId="0" borderId="11" xfId="0" applyNumberFormat="1" applyFont="1" applyBorder="1"/>
    <xf numFmtId="0" fontId="5" fillId="0" borderId="0" xfId="0" applyFont="1" applyAlignment="1">
      <alignment horizontal="left" wrapText="1"/>
    </xf>
    <xf numFmtId="0" fontId="7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/>
    <xf numFmtId="4" fontId="4" fillId="0" borderId="16" xfId="0" applyNumberFormat="1" applyFont="1" applyBorder="1"/>
    <xf numFmtId="2" fontId="5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4" fontId="13" fillId="0" borderId="4" xfId="0" applyNumberFormat="1" applyFont="1" applyBorder="1"/>
    <xf numFmtId="4" fontId="12" fillId="0" borderId="11" xfId="0" applyNumberFormat="1" applyFont="1" applyBorder="1"/>
    <xf numFmtId="0" fontId="13" fillId="0" borderId="0" xfId="0" applyFont="1"/>
    <xf numFmtId="0" fontId="14" fillId="0" borderId="0" xfId="0" applyFont="1"/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6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/>
    </xf>
    <xf numFmtId="0" fontId="17" fillId="0" borderId="0" xfId="0" applyFont="1"/>
    <xf numFmtId="4" fontId="7" fillId="0" borderId="0" xfId="0" applyNumberFormat="1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V2" workbookViewId="0">
      <selection activeCell="AL11" sqref="AL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73</v>
      </c>
      <c r="Q2" s="14" t="s">
        <v>72</v>
      </c>
      <c r="R2" s="14" t="s">
        <v>37</v>
      </c>
      <c r="S2" s="14" t="s">
        <v>74</v>
      </c>
      <c r="T2" s="14" t="s">
        <v>72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4" t="s">
        <v>54</v>
      </c>
      <c r="AJ2" s="14" t="s">
        <v>27</v>
      </c>
      <c r="AK2" s="16" t="s">
        <v>34</v>
      </c>
      <c r="AL2" s="14" t="s">
        <v>55</v>
      </c>
      <c r="AM2" s="14" t="s">
        <v>28</v>
      </c>
      <c r="AN2" s="16" t="s">
        <v>35</v>
      </c>
      <c r="AO2" s="16" t="s">
        <v>70</v>
      </c>
      <c r="AP2" s="16" t="s">
        <v>33</v>
      </c>
    </row>
    <row r="3" spans="1:42" x14ac:dyDescent="0.3">
      <c r="A3" s="12" t="s">
        <v>71</v>
      </c>
      <c r="B3" s="4">
        <v>1230.2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7">
        <f>AI3+AJ3</f>
        <v>0</v>
      </c>
      <c r="AL3" s="4">
        <v>0</v>
      </c>
      <c r="AM3" s="4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3">
      <c r="A4" s="12" t="s">
        <v>71</v>
      </c>
      <c r="B4" s="4">
        <v>1230.2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7">
        <f t="shared" ref="AK4:AK14" si="6">AI4+AJ4</f>
        <v>0</v>
      </c>
      <c r="AL4" s="4">
        <v>0</v>
      </c>
      <c r="AM4" s="4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3">
      <c r="A5" s="12" t="s">
        <v>71</v>
      </c>
      <c r="B5" s="4">
        <v>1230.2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7">
        <f t="shared" si="6"/>
        <v>0</v>
      </c>
      <c r="AL5" s="4">
        <v>0</v>
      </c>
      <c r="AM5" s="4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3">
      <c r="A6" s="12" t="s">
        <v>71</v>
      </c>
      <c r="B6" s="4">
        <v>1230.2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7">
        <f t="shared" si="6"/>
        <v>0</v>
      </c>
      <c r="AL6" s="4">
        <v>0</v>
      </c>
      <c r="AM6" s="4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3">
      <c r="A7" s="12" t="s">
        <v>71</v>
      </c>
      <c r="B7" s="4">
        <v>1230.2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7">
        <f t="shared" si="6"/>
        <v>0</v>
      </c>
      <c r="AL7" s="4">
        <v>0</v>
      </c>
      <c r="AM7" s="4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3">
      <c r="A8" s="12" t="s">
        <v>71</v>
      </c>
      <c r="B8" s="4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3">
      <c r="A9" s="12" t="s">
        <v>71</v>
      </c>
      <c r="B9" s="4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3">
      <c r="A10" s="12" t="s">
        <v>71</v>
      </c>
      <c r="B10" s="4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3">
      <c r="A11" s="12" t="s">
        <v>71</v>
      </c>
      <c r="B11" s="4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3">
      <c r="A12" s="12" t="s">
        <v>71</v>
      </c>
      <c r="B12" s="4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3">
      <c r="A13" s="12" t="s">
        <v>71</v>
      </c>
      <c r="B13" s="4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4.4" thickBot="1" x14ac:dyDescent="0.35">
      <c r="A14" s="12" t="s">
        <v>71</v>
      </c>
      <c r="B14" s="4">
        <v>1230.2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7">
        <f t="shared" si="6"/>
        <v>0</v>
      </c>
      <c r="AL14" s="8"/>
      <c r="AM14" s="8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4.4" thickBot="1" x14ac:dyDescent="0.3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8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8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8">
        <f t="shared" si="11"/>
        <v>0</v>
      </c>
      <c r="N15" s="20">
        <f t="shared" si="11"/>
        <v>54.604199999999999</v>
      </c>
      <c r="O15" s="10">
        <f t="shared" si="11"/>
        <v>2270.5500000000002</v>
      </c>
      <c r="P15" s="45">
        <f>SUM(P3:P14)</f>
        <v>61.55</v>
      </c>
      <c r="Q15" s="45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8">
        <f>SUM(AK3:AK14)</f>
        <v>116715.16</v>
      </c>
      <c r="AL15" s="9">
        <f>SUM(AL3:AL14)</f>
        <v>11687.66</v>
      </c>
      <c r="AM15" s="9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workbookViewId="0">
      <selection activeCell="B16" sqref="B16:F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80" t="s">
        <v>11</v>
      </c>
      <c r="C2" s="80"/>
      <c r="D2" s="80"/>
      <c r="E2" s="80"/>
      <c r="F2" s="80"/>
    </row>
    <row r="3" spans="2:9" ht="26.25" customHeight="1" x14ac:dyDescent="0.45">
      <c r="B3" s="79" t="s">
        <v>82</v>
      </c>
      <c r="C3" s="79"/>
      <c r="D3" s="79"/>
      <c r="E3" s="79"/>
      <c r="F3" s="79"/>
      <c r="G3" s="1"/>
      <c r="H3" s="1"/>
      <c r="I3" s="1"/>
    </row>
    <row r="4" spans="2:9" ht="30" customHeight="1" thickBot="1" x14ac:dyDescent="0.35">
      <c r="B4" s="79"/>
      <c r="C4" s="79"/>
      <c r="D4" s="79"/>
      <c r="E4" s="79"/>
      <c r="F4" s="79"/>
    </row>
    <row r="5" spans="2:9" ht="58.2" thickBot="1" x14ac:dyDescent="0.35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3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3">
      <c r="B7" s="39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7" t="e">
        <f>#REF!</f>
        <v>#REF!</v>
      </c>
    </row>
    <row r="8" spans="2:9" ht="27.6" x14ac:dyDescent="0.3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7.6" x14ac:dyDescent="0.3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3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3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7.6" x14ac:dyDescent="0.3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7.6" x14ac:dyDescent="0.3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8.2" thickBot="1" x14ac:dyDescent="0.3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3">
      <c r="B16" s="81" t="s">
        <v>78</v>
      </c>
      <c r="C16" s="81"/>
      <c r="D16" s="81"/>
      <c r="E16" s="81"/>
      <c r="F16" s="81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82" t="s">
        <v>81</v>
      </c>
      <c r="B2" s="82"/>
      <c r="C2" s="82"/>
      <c r="D2" s="82"/>
      <c r="E2" s="82"/>
      <c r="F2" s="82"/>
      <c r="G2" s="82"/>
    </row>
    <row r="3" spans="1:7" ht="23.4" x14ac:dyDescent="0.45">
      <c r="A3" s="25"/>
      <c r="B3" s="25"/>
      <c r="C3" s="25"/>
      <c r="D3" s="25"/>
      <c r="E3" s="25"/>
      <c r="F3" s="25"/>
      <c r="G3" s="25"/>
    </row>
    <row r="4" spans="1:7" ht="15.6" x14ac:dyDescent="0.3">
      <c r="A4" s="83" t="s">
        <v>77</v>
      </c>
      <c r="B4" s="83"/>
      <c r="C4" s="83"/>
      <c r="D4" s="83"/>
      <c r="E4" s="83"/>
      <c r="F4" s="83"/>
      <c r="G4" s="26">
        <v>74384.100000000006</v>
      </c>
    </row>
    <row r="5" spans="1:7" ht="14.4" thickBot="1" x14ac:dyDescent="0.35"/>
    <row r="6" spans="1:7" ht="60" customHeight="1" thickBot="1" x14ac:dyDescent="0.35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3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84">
        <f>'расход по дому ТР 15'!I12</f>
        <v>54.604199999999999</v>
      </c>
      <c r="E7" s="4">
        <v>4206.7700000000004</v>
      </c>
      <c r="F7" s="4">
        <v>0</v>
      </c>
      <c r="G7" s="84">
        <f>C13-D13</f>
        <v>3585.6757999999995</v>
      </c>
    </row>
    <row r="8" spans="1:7" x14ac:dyDescent="0.3">
      <c r="A8" s="7" t="s">
        <v>62</v>
      </c>
      <c r="B8" s="2">
        <v>0</v>
      </c>
      <c r="C8" s="2">
        <v>0</v>
      </c>
      <c r="D8" s="85"/>
      <c r="E8" s="2">
        <v>0</v>
      </c>
      <c r="F8" s="2">
        <v>0</v>
      </c>
      <c r="G8" s="85"/>
    </row>
    <row r="9" spans="1:7" x14ac:dyDescent="0.3">
      <c r="A9" s="7" t="s">
        <v>63</v>
      </c>
      <c r="B9" s="2">
        <v>0</v>
      </c>
      <c r="C9" s="2">
        <v>0</v>
      </c>
      <c r="D9" s="85"/>
      <c r="E9" s="2">
        <v>0</v>
      </c>
      <c r="F9" s="2">
        <v>0</v>
      </c>
      <c r="G9" s="85"/>
    </row>
    <row r="10" spans="1:7" x14ac:dyDescent="0.3">
      <c r="A10" s="12" t="s">
        <v>64</v>
      </c>
      <c r="B10" s="2">
        <f>'выборка 15'!D15</f>
        <v>446.56</v>
      </c>
      <c r="C10" s="2">
        <f>'выборка 15'!G15</f>
        <v>0</v>
      </c>
      <c r="D10" s="85"/>
      <c r="E10" s="2">
        <f>B10-C10</f>
        <v>446.56</v>
      </c>
      <c r="F10" s="2">
        <v>0</v>
      </c>
      <c r="G10" s="85"/>
    </row>
    <row r="11" spans="1:7" x14ac:dyDescent="0.3">
      <c r="A11" s="7" t="s">
        <v>65</v>
      </c>
      <c r="B11" s="2">
        <v>0</v>
      </c>
      <c r="C11" s="2">
        <v>0</v>
      </c>
      <c r="D11" s="85"/>
      <c r="E11" s="2">
        <v>0</v>
      </c>
      <c r="F11" s="2">
        <v>0</v>
      </c>
      <c r="G11" s="85"/>
    </row>
    <row r="12" spans="1:7" ht="14.4" thickBot="1" x14ac:dyDescent="0.35">
      <c r="A12" s="30" t="s">
        <v>66</v>
      </c>
      <c r="B12" s="2">
        <v>0</v>
      </c>
      <c r="C12" s="2">
        <v>0</v>
      </c>
      <c r="D12" s="86"/>
      <c r="E12" s="2">
        <v>0</v>
      </c>
      <c r="F12" s="2">
        <v>0</v>
      </c>
      <c r="G12" s="86"/>
    </row>
    <row r="13" spans="1:7" ht="15" thickBot="1" x14ac:dyDescent="0.35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6" x14ac:dyDescent="0.3">
      <c r="A15" s="83" t="s">
        <v>79</v>
      </c>
      <c r="B15" s="83"/>
      <c r="C15" s="83"/>
      <c r="D15" s="83"/>
      <c r="E15" s="83"/>
      <c r="F15" s="83"/>
      <c r="G15" s="34">
        <f>G4+C13-D13</f>
        <v>77969.775800000003</v>
      </c>
    </row>
    <row r="17" spans="1:5" x14ac:dyDescent="0.3">
      <c r="A17" s="81" t="s">
        <v>78</v>
      </c>
      <c r="B17" s="81"/>
      <c r="C17" s="81"/>
      <c r="D17" s="81"/>
      <c r="E17" s="8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79" t="s">
        <v>80</v>
      </c>
      <c r="B1" s="79"/>
      <c r="C1" s="79"/>
      <c r="D1" s="79"/>
      <c r="E1" s="79"/>
      <c r="F1" s="79"/>
      <c r="G1" s="79"/>
      <c r="H1" s="79"/>
      <c r="I1" s="79"/>
    </row>
    <row r="2" spans="1:9" ht="16.5" customHeight="1" x14ac:dyDescent="0.3">
      <c r="A2" s="93" t="s">
        <v>12</v>
      </c>
      <c r="B2" s="95" t="s">
        <v>13</v>
      </c>
      <c r="C2" s="95" t="s">
        <v>14</v>
      </c>
      <c r="D2" s="95" t="s">
        <v>15</v>
      </c>
      <c r="E2" s="95" t="s">
        <v>16</v>
      </c>
      <c r="F2" s="95" t="s">
        <v>17</v>
      </c>
      <c r="G2" s="95" t="s">
        <v>18</v>
      </c>
      <c r="H2" s="95" t="s">
        <v>19</v>
      </c>
      <c r="I2" s="95" t="s">
        <v>20</v>
      </c>
    </row>
    <row r="3" spans="1:9" ht="29.25" customHeight="1" thickBot="1" x14ac:dyDescent="0.35">
      <c r="A3" s="94"/>
      <c r="B3" s="96"/>
      <c r="C3" s="96"/>
      <c r="D3" s="96"/>
      <c r="E3" s="96"/>
      <c r="F3" s="96"/>
      <c r="G3" s="96"/>
      <c r="H3" s="96"/>
      <c r="I3" s="96"/>
    </row>
    <row r="4" spans="1:9" x14ac:dyDescent="0.3">
      <c r="A4" s="4"/>
      <c r="B4" s="4"/>
      <c r="C4" s="4"/>
      <c r="D4" s="4"/>
      <c r="E4" s="4"/>
      <c r="F4" s="4"/>
      <c r="G4" s="4"/>
      <c r="H4" s="22"/>
      <c r="I4" s="4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87" t="s">
        <v>21</v>
      </c>
      <c r="B11" s="88"/>
      <c r="C11" s="88"/>
      <c r="D11" s="88"/>
      <c r="E11" s="88"/>
      <c r="F11" s="88"/>
      <c r="G11" s="88"/>
      <c r="H11" s="89"/>
      <c r="I11" s="23">
        <f>'выборка 15'!M15+'выборка 15'!N15</f>
        <v>54.604199999999999</v>
      </c>
    </row>
    <row r="12" spans="1:9" ht="15" thickBot="1" x14ac:dyDescent="0.35">
      <c r="A12" s="90" t="s">
        <v>22</v>
      </c>
      <c r="B12" s="91"/>
      <c r="C12" s="91"/>
      <c r="D12" s="91"/>
      <c r="E12" s="91"/>
      <c r="F12" s="91"/>
      <c r="G12" s="91"/>
      <c r="H12" s="92"/>
      <c r="I12" s="24">
        <f>SUM(I4:I11)</f>
        <v>54.604199999999999</v>
      </c>
    </row>
    <row r="15" spans="1:9" x14ac:dyDescent="0.3">
      <c r="A15" s="81" t="s">
        <v>78</v>
      </c>
      <c r="B15" s="81"/>
      <c r="C15" s="81"/>
      <c r="D15" s="81"/>
      <c r="E15" s="81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6"/>
  <sheetViews>
    <sheetView topLeftCell="A4" workbookViewId="0">
      <selection activeCell="C23" sqref="C23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66.75" customHeight="1" x14ac:dyDescent="0.3">
      <c r="A2" s="97" t="s">
        <v>95</v>
      </c>
      <c r="B2" s="97"/>
      <c r="C2" s="97"/>
      <c r="D2" s="97"/>
    </row>
    <row r="3" spans="1:4" ht="14.4" thickBot="1" x14ac:dyDescent="0.35"/>
    <row r="4" spans="1:4" ht="31.2" x14ac:dyDescent="0.3">
      <c r="A4" s="49"/>
      <c r="B4" s="51" t="s">
        <v>56</v>
      </c>
      <c r="C4" s="51" t="s">
        <v>57</v>
      </c>
      <c r="D4" s="51" t="s">
        <v>58</v>
      </c>
    </row>
    <row r="5" spans="1:4" ht="21" customHeight="1" x14ac:dyDescent="0.3">
      <c r="A5" s="57" t="s">
        <v>96</v>
      </c>
      <c r="B5" s="2"/>
      <c r="C5" s="58">
        <v>373098.69</v>
      </c>
      <c r="D5" s="2"/>
    </row>
    <row r="6" spans="1:4" ht="19.5" customHeight="1" x14ac:dyDescent="0.3">
      <c r="A6" s="12" t="s">
        <v>83</v>
      </c>
      <c r="B6" s="59">
        <v>208872.48000000007</v>
      </c>
      <c r="C6" s="59">
        <v>214587.18</v>
      </c>
      <c r="D6" s="54">
        <f>'Р и С расход 2023г.'!F17</f>
        <v>103299.94232</v>
      </c>
    </row>
    <row r="7" spans="1:4" ht="27.6" x14ac:dyDescent="0.3">
      <c r="A7" s="3" t="s">
        <v>68</v>
      </c>
      <c r="B7" s="60">
        <v>0</v>
      </c>
      <c r="C7" s="60"/>
      <c r="D7" s="60">
        <v>44678.399999999994</v>
      </c>
    </row>
    <row r="8" spans="1:4" ht="30" customHeight="1" thickBot="1" x14ac:dyDescent="0.35">
      <c r="A8" s="3" t="s">
        <v>69</v>
      </c>
      <c r="B8" s="60">
        <v>0</v>
      </c>
      <c r="C8" s="60"/>
      <c r="D8" s="54">
        <v>16084.223999999995</v>
      </c>
    </row>
    <row r="9" spans="1:4" ht="15" thickBot="1" x14ac:dyDescent="0.35">
      <c r="A9" s="31" t="s">
        <v>84</v>
      </c>
      <c r="B9" s="55">
        <f>SUM(B6:B8)</f>
        <v>208872.48000000007</v>
      </c>
      <c r="C9" s="55">
        <f>SUM(C5:C8)</f>
        <v>587685.87</v>
      </c>
      <c r="D9" s="61">
        <f>SUM(D6:D8)</f>
        <v>164062.56631999998</v>
      </c>
    </row>
    <row r="11" spans="1:4" ht="15.6" hidden="1" x14ac:dyDescent="0.3">
      <c r="A11" s="83" t="s">
        <v>85</v>
      </c>
      <c r="B11" s="83"/>
      <c r="C11" s="83"/>
      <c r="D11" s="62">
        <v>141662.26164000001</v>
      </c>
    </row>
    <row r="12" spans="1:4" ht="14.4" x14ac:dyDescent="0.3">
      <c r="A12" s="98" t="s">
        <v>97</v>
      </c>
      <c r="B12" s="98"/>
      <c r="C12" s="98"/>
      <c r="D12" s="52">
        <f>C9-D9</f>
        <v>423623.30368000001</v>
      </c>
    </row>
    <row r="13" spans="1:4" ht="15.6" x14ac:dyDescent="0.3">
      <c r="A13" s="56"/>
      <c r="B13" s="56"/>
      <c r="C13" s="56"/>
      <c r="D13" s="56"/>
    </row>
    <row r="14" spans="1:4" x14ac:dyDescent="0.3">
      <c r="A14" s="99" t="s">
        <v>98</v>
      </c>
      <c r="B14" s="99"/>
      <c r="C14" s="99"/>
      <c r="D14" s="75">
        <v>37150.93</v>
      </c>
    </row>
    <row r="15" spans="1:4" ht="15.6" x14ac:dyDescent="0.3">
      <c r="A15" s="56"/>
      <c r="B15" s="56"/>
      <c r="C15" s="56"/>
      <c r="D15" s="53"/>
    </row>
    <row r="16" spans="1:4" ht="12.75" customHeight="1" x14ac:dyDescent="0.3">
      <c r="A16" s="100"/>
      <c r="B16" s="100"/>
      <c r="C16" s="100"/>
      <c r="D16" s="50"/>
    </row>
  </sheetData>
  <mergeCells count="5">
    <mergeCell ref="A2:D2"/>
    <mergeCell ref="A11:C11"/>
    <mergeCell ref="A12:C12"/>
    <mergeCell ref="A14:C14"/>
    <mergeCell ref="A16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abSelected="1" workbookViewId="0">
      <selection activeCell="G23" sqref="G23"/>
    </sheetView>
  </sheetViews>
  <sheetFormatPr defaultRowHeight="13.8" x14ac:dyDescent="0.3"/>
  <cols>
    <col min="1" max="1" width="4.5546875" customWidth="1"/>
    <col min="3" max="3" width="10.33203125" customWidth="1"/>
    <col min="4" max="4" width="23.109375" customWidth="1"/>
    <col min="5" max="5" width="49.5546875" customWidth="1"/>
    <col min="6" max="6" width="14.5546875" customWidth="1"/>
  </cols>
  <sheetData>
    <row r="1" spans="1:6" ht="58.5" customHeight="1" x14ac:dyDescent="0.3">
      <c r="A1" s="97" t="s">
        <v>99</v>
      </c>
      <c r="B1" s="97"/>
      <c r="C1" s="97"/>
      <c r="D1" s="97"/>
      <c r="E1" s="97"/>
      <c r="F1" s="97"/>
    </row>
    <row r="2" spans="1:6" ht="11.25" customHeight="1" thickBot="1" x14ac:dyDescent="0.35">
      <c r="A2" s="63"/>
      <c r="B2" s="63"/>
      <c r="C2" s="63"/>
      <c r="D2" s="63"/>
      <c r="E2" s="63"/>
      <c r="F2" s="63"/>
    </row>
    <row r="3" spans="1:6" ht="15.75" customHeight="1" x14ac:dyDescent="0.3">
      <c r="A3" s="105" t="s">
        <v>12</v>
      </c>
      <c r="B3" s="107" t="s">
        <v>86</v>
      </c>
      <c r="C3" s="107" t="s">
        <v>87</v>
      </c>
      <c r="D3" s="107" t="s">
        <v>88</v>
      </c>
      <c r="E3" s="107" t="s">
        <v>89</v>
      </c>
      <c r="F3" s="107" t="s">
        <v>90</v>
      </c>
    </row>
    <row r="4" spans="1:6" ht="14.4" thickBot="1" x14ac:dyDescent="0.35">
      <c r="A4" s="106"/>
      <c r="B4" s="108"/>
      <c r="C4" s="108"/>
      <c r="D4" s="108"/>
      <c r="E4" s="108"/>
      <c r="F4" s="108"/>
    </row>
    <row r="5" spans="1:6" x14ac:dyDescent="0.3">
      <c r="A5" s="69">
        <v>1</v>
      </c>
      <c r="B5" s="76">
        <v>2023</v>
      </c>
      <c r="C5" s="76" t="s">
        <v>100</v>
      </c>
      <c r="D5" s="71" t="s">
        <v>101</v>
      </c>
      <c r="E5" s="77" t="s">
        <v>102</v>
      </c>
      <c r="F5" s="78">
        <v>2044</v>
      </c>
    </row>
    <row r="6" spans="1:6" x14ac:dyDescent="0.3">
      <c r="A6" s="69">
        <v>2</v>
      </c>
      <c r="B6" s="76">
        <v>2023</v>
      </c>
      <c r="C6" s="76" t="s">
        <v>91</v>
      </c>
      <c r="D6" s="71" t="s">
        <v>107</v>
      </c>
      <c r="E6" s="77" t="s">
        <v>108</v>
      </c>
      <c r="F6" s="78">
        <v>601</v>
      </c>
    </row>
    <row r="7" spans="1:6" x14ac:dyDescent="0.3">
      <c r="A7" s="69">
        <v>3</v>
      </c>
      <c r="B7" s="76">
        <v>2023</v>
      </c>
      <c r="C7" s="70" t="s">
        <v>91</v>
      </c>
      <c r="D7" s="71"/>
      <c r="E7" s="72" t="s">
        <v>103</v>
      </c>
      <c r="F7" s="73">
        <v>4000</v>
      </c>
    </row>
    <row r="8" spans="1:6" ht="12.75" customHeight="1" x14ac:dyDescent="0.3">
      <c r="A8" s="69">
        <v>4</v>
      </c>
      <c r="B8" s="76">
        <v>2023</v>
      </c>
      <c r="C8" s="70" t="s">
        <v>104</v>
      </c>
      <c r="D8" s="71" t="s">
        <v>92</v>
      </c>
      <c r="E8" s="72" t="s">
        <v>93</v>
      </c>
      <c r="F8" s="73">
        <v>8794</v>
      </c>
    </row>
    <row r="9" spans="1:6" ht="12.75" customHeight="1" x14ac:dyDescent="0.3">
      <c r="A9" s="69">
        <v>5</v>
      </c>
      <c r="B9" s="76">
        <v>2023</v>
      </c>
      <c r="C9" s="70" t="s">
        <v>94</v>
      </c>
      <c r="D9" s="71" t="s">
        <v>105</v>
      </c>
      <c r="E9" s="72" t="s">
        <v>106</v>
      </c>
      <c r="F9" s="73">
        <v>6973</v>
      </c>
    </row>
    <row r="10" spans="1:6" x14ac:dyDescent="0.3">
      <c r="A10" s="69">
        <v>6</v>
      </c>
      <c r="B10" s="76">
        <v>2023</v>
      </c>
      <c r="C10" s="70" t="s">
        <v>109</v>
      </c>
      <c r="D10" s="71" t="s">
        <v>110</v>
      </c>
      <c r="E10" s="72" t="s">
        <v>111</v>
      </c>
      <c r="F10" s="73">
        <v>61935</v>
      </c>
    </row>
    <row r="11" spans="1:6" x14ac:dyDescent="0.3">
      <c r="A11" s="69">
        <v>7</v>
      </c>
      <c r="B11" s="76">
        <v>2023</v>
      </c>
      <c r="C11" s="70" t="s">
        <v>109</v>
      </c>
      <c r="D11" s="71"/>
      <c r="E11" s="72" t="s">
        <v>112</v>
      </c>
      <c r="F11" s="73">
        <v>839</v>
      </c>
    </row>
    <row r="12" spans="1:6" x14ac:dyDescent="0.3">
      <c r="A12" s="69">
        <v>8</v>
      </c>
      <c r="B12" s="76">
        <v>2023</v>
      </c>
      <c r="C12" s="70" t="s">
        <v>113</v>
      </c>
      <c r="D12" s="71" t="s">
        <v>114</v>
      </c>
      <c r="E12" s="72" t="s">
        <v>115</v>
      </c>
      <c r="F12" s="73">
        <v>1664</v>
      </c>
    </row>
    <row r="13" spans="1:6" x14ac:dyDescent="0.3">
      <c r="A13" s="69">
        <v>9</v>
      </c>
      <c r="B13" s="76">
        <v>2023</v>
      </c>
      <c r="C13" s="70" t="s">
        <v>113</v>
      </c>
      <c r="D13" s="71" t="s">
        <v>107</v>
      </c>
      <c r="E13" s="72" t="s">
        <v>116</v>
      </c>
      <c r="F13" s="73">
        <v>4198</v>
      </c>
    </row>
    <row r="14" spans="1:6" x14ac:dyDescent="0.3">
      <c r="A14" s="69">
        <v>10</v>
      </c>
      <c r="B14" s="76">
        <v>2023</v>
      </c>
      <c r="C14" s="70" t="s">
        <v>113</v>
      </c>
      <c r="D14" s="71"/>
      <c r="E14" s="72" t="s">
        <v>117</v>
      </c>
      <c r="F14" s="73">
        <v>2650</v>
      </c>
    </row>
    <row r="15" spans="1:6" x14ac:dyDescent="0.3">
      <c r="A15" s="69">
        <v>11</v>
      </c>
      <c r="B15" s="76">
        <v>2023</v>
      </c>
      <c r="C15" s="70" t="s">
        <v>113</v>
      </c>
      <c r="D15" s="71"/>
      <c r="E15" s="72" t="s">
        <v>117</v>
      </c>
      <c r="F15" s="73">
        <v>1325</v>
      </c>
    </row>
    <row r="16" spans="1:6" ht="14.4" thickBot="1" x14ac:dyDescent="0.35">
      <c r="A16" s="101" t="s">
        <v>21</v>
      </c>
      <c r="B16" s="102"/>
      <c r="C16" s="102"/>
      <c r="D16" s="102"/>
      <c r="E16" s="102"/>
      <c r="F16" s="65">
        <v>8276.9423200000019</v>
      </c>
    </row>
    <row r="17" spans="1:6" ht="14.4" thickBot="1" x14ac:dyDescent="0.35">
      <c r="A17" s="103" t="s">
        <v>22</v>
      </c>
      <c r="B17" s="104"/>
      <c r="C17" s="104"/>
      <c r="D17" s="104"/>
      <c r="E17" s="104"/>
      <c r="F17" s="66">
        <f>SUM(F5:F16)</f>
        <v>103299.94232</v>
      </c>
    </row>
    <row r="18" spans="1:6" x14ac:dyDescent="0.3">
      <c r="A18" s="67"/>
      <c r="B18" s="67"/>
      <c r="C18" s="67"/>
      <c r="D18" s="67"/>
      <c r="E18" s="67"/>
      <c r="F18" s="67"/>
    </row>
    <row r="19" spans="1:6" s="64" customFormat="1" ht="12.75" customHeight="1" x14ac:dyDescent="0.3">
      <c r="A19" s="74"/>
      <c r="B19" s="74"/>
      <c r="C19" s="74"/>
      <c r="D19" s="74"/>
      <c r="E19" s="74"/>
      <c r="F19" s="68"/>
    </row>
  </sheetData>
  <mergeCells count="9">
    <mergeCell ref="A16:E16"/>
    <mergeCell ref="A17:E1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2024-03-25T09:04:51Z</cp:lastPrinted>
  <dcterms:created xsi:type="dcterms:W3CDTF">2015-02-24T21:57:31Z</dcterms:created>
  <dcterms:modified xsi:type="dcterms:W3CDTF">2024-04-15T07:36:04Z</dcterms:modified>
</cp:coreProperties>
</file>