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firstSheet="2" activeTab="2"/>
  </bookViews>
  <sheets>
    <sheet name="отчет сод. жилья" sheetId="5" state="hidden" r:id="rId1"/>
    <sheet name="расход по дому ТО" sheetId="6" state="hidden" r:id="rId2"/>
    <sheet name="Р И С отчет2020" sheetId="11" r:id="rId3"/>
    <sheet name="Р и Срасход2020" sheetId="12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C8" i="5" l="1"/>
  <c r="G22" i="6"/>
  <c r="D11" i="5"/>
  <c r="D10" i="5"/>
  <c r="B8" i="5"/>
  <c r="C9" i="5" l="1"/>
  <c r="B9" i="5"/>
  <c r="B12" i="5" l="1"/>
  <c r="C12" i="5" l="1"/>
  <c r="G23" i="6"/>
  <c r="D8" i="5" s="1"/>
  <c r="D12" i="5" s="1"/>
</calcChain>
</file>

<file path=xl/sharedStrings.xml><?xml version="1.0" encoding="utf-8"?>
<sst xmlns="http://schemas.openxmlformats.org/spreadsheetml/2006/main" count="158" uniqueCount="112">
  <si>
    <t>№ п/п</t>
  </si>
  <si>
    <t>год</t>
  </si>
  <si>
    <t>месяц</t>
  </si>
  <si>
    <t>вид работ</t>
  </si>
  <si>
    <t>начислено,руб.</t>
  </si>
  <si>
    <t>оплачено,руб</t>
  </si>
  <si>
    <t>выполнено работ на сумму,руб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</si>
  <si>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</si>
  <si>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</si>
  <si>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</si>
  <si>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</si>
  <si>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</si>
  <si>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</si>
  <si>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в доме по адресу ул. Свободы, 18</t>
  </si>
  <si>
    <t>Объем выполненных работ</t>
  </si>
  <si>
    <t>июнь</t>
  </si>
  <si>
    <t>Содержание и Ремонт жилья</t>
  </si>
  <si>
    <t>Содержание и Ремонт  жилья: итого</t>
  </si>
  <si>
    <t>Содержание и Ремонт жилья(субабоненты)</t>
  </si>
  <si>
    <t>придомовая территория</t>
  </si>
  <si>
    <t>покос травы</t>
  </si>
  <si>
    <t>подвал</t>
  </si>
  <si>
    <t>переходящее сальдо на 01.01.16 г</t>
  </si>
  <si>
    <t>корректировка весенне-осеннего осмотра</t>
  </si>
  <si>
    <t>корректировка сметы №13 от 30.06.2015 г.</t>
  </si>
  <si>
    <t>корректировка сметы №14 от 30.06.2015 г.</t>
  </si>
  <si>
    <t>февраль</t>
  </si>
  <si>
    <t>кв.17</t>
  </si>
  <si>
    <t>частичная смена фановой трубы КНС</t>
  </si>
  <si>
    <t>апрель</t>
  </si>
  <si>
    <t>кв.32</t>
  </si>
  <si>
    <t>ремонт эл.щита,замена автомата</t>
  </si>
  <si>
    <t>май</t>
  </si>
  <si>
    <t>гидравлическое испытание системы ЦО</t>
  </si>
  <si>
    <t>дезинсекция</t>
  </si>
  <si>
    <t>удаление дерева</t>
  </si>
  <si>
    <t>фасад</t>
  </si>
  <si>
    <t>установка аншлага</t>
  </si>
  <si>
    <t>июль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</si>
  <si>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</si>
  <si>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</si>
  <si>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 на 01.08.2016 г. состовляет:</t>
  </si>
  <si>
    <t>Генеральный директор ООО У0 "ТаганСервис"____________________________________________</t>
  </si>
  <si>
    <t>за период с 01.01.2016 по 31.07.2016 гг.</t>
  </si>
  <si>
    <t>Информация о выполненных работах  по статье "Содержание  и Ремонт жилья"</t>
  </si>
  <si>
    <t>Информация о собранных и израсходованных денежных средствах по статье "Содержание и Ремонт  Жилья" за период с 01.01.2016 г по 31.07.2016 г по адресу ул. Свободы, 18</t>
  </si>
  <si>
    <t>Ремонт и Содержание жилья</t>
  </si>
  <si>
    <t xml:space="preserve"> итого</t>
  </si>
  <si>
    <t>Остаток денежных средств дома на 31.12.2015 г</t>
  </si>
  <si>
    <t>Генеральный директор ООО У0 "ТаганСервис"___________________________________________</t>
  </si>
  <si>
    <t>акт</t>
  </si>
  <si>
    <t>номер</t>
  </si>
  <si>
    <t>дата</t>
  </si>
  <si>
    <t>Услуги банка по приему денежных средств</t>
  </si>
  <si>
    <t>итого</t>
  </si>
  <si>
    <t>январь</t>
  </si>
  <si>
    <t>смена труб ф 110мм</t>
  </si>
  <si>
    <t>Переходящее сальдо на 01.01.2020 г.</t>
  </si>
  <si>
    <t>кв. 67 КНС</t>
  </si>
  <si>
    <t>кв. 1 ЦО</t>
  </si>
  <si>
    <t>сброс воздуха</t>
  </si>
  <si>
    <t>кв. 43 кухня</t>
  </si>
  <si>
    <t>ремонт полов</t>
  </si>
  <si>
    <t>мар</t>
  </si>
  <si>
    <t>подъезд 3</t>
  </si>
  <si>
    <t>ремонт стен</t>
  </si>
  <si>
    <t>ЦО</t>
  </si>
  <si>
    <t>установка заглушек</t>
  </si>
  <si>
    <t>МОП</t>
  </si>
  <si>
    <t>дезинфекция</t>
  </si>
  <si>
    <t>территория</t>
  </si>
  <si>
    <t>ЦО и ввод</t>
  </si>
  <si>
    <t>гидравлические испытания</t>
  </si>
  <si>
    <t>кв. 8-12 КНС</t>
  </si>
  <si>
    <t>смена труб ф110мм</t>
  </si>
  <si>
    <t>проверка вентканалов</t>
  </si>
  <si>
    <t>кв. 67-71 ЦО</t>
  </si>
  <si>
    <t>смена труб ф 25мм</t>
  </si>
  <si>
    <t>кв. 67-71 КНС</t>
  </si>
  <si>
    <t>субботник</t>
  </si>
  <si>
    <t>август</t>
  </si>
  <si>
    <t>ступени</t>
  </si>
  <si>
    <t>ремонт ступеней</t>
  </si>
  <si>
    <t>цоколь</t>
  </si>
  <si>
    <t>ремонт цоколя</t>
  </si>
  <si>
    <t>сентябрь</t>
  </si>
  <si>
    <t>кв. 67 ХВС</t>
  </si>
  <si>
    <t>смена труб ф 32мм</t>
  </si>
  <si>
    <t>демонтаж качелей</t>
  </si>
  <si>
    <t xml:space="preserve">ЦО  </t>
  </si>
  <si>
    <t>установка дроссельной шайбы</t>
  </si>
  <si>
    <t xml:space="preserve">сентябрь </t>
  </si>
  <si>
    <t>демонтаж и монтаж приборов учета</t>
  </si>
  <si>
    <t>октябрь</t>
  </si>
  <si>
    <t xml:space="preserve">ЦО </t>
  </si>
  <si>
    <t>запуск тепла</t>
  </si>
  <si>
    <t xml:space="preserve">подъезд </t>
  </si>
  <si>
    <t>прокладка провода</t>
  </si>
  <si>
    <t>Год</t>
  </si>
  <si>
    <t>Месяц</t>
  </si>
  <si>
    <t>Место проведения работ</t>
  </si>
  <si>
    <t>Вид работ</t>
  </si>
  <si>
    <t>Сумма ден. средств</t>
  </si>
  <si>
    <t>ноябрь</t>
  </si>
  <si>
    <t>проверка общедомовых вентканалов</t>
  </si>
  <si>
    <t>изготовление и доставка пескопасты</t>
  </si>
  <si>
    <t>Информация о собранных и израсходованных денежных средствах по статье "Ремонт и Содержание  Жилья" за период с 01.01.2020 г по 31.12.2020 г по адресу ул.  Свободы,18</t>
  </si>
  <si>
    <t>Остаток денежных средств дома по статье "Ремонт и Содержание жилья" на 31.12.2020 г</t>
  </si>
  <si>
    <t>дебиторская задолженность жителей по состоянию  на 01.01.2021 г. состовляет:</t>
  </si>
  <si>
    <t>Информация о выполненных работах по статье "Ремонт и  Содержание жилья"  за период с  01.01.2020 г по 31.12.2020 г по адресу  ул. Свободы, 18</t>
  </si>
  <si>
    <t>декабрь</t>
  </si>
  <si>
    <t>кв. 39 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</si>
</sst>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vertical="center"/>
    </xf>
    <xf numFmtId="164" fontId="3" fillId="0" borderId="9" xfId="0" applyNumberFormat="1" applyFont="1" applyBorder="1" applyAlignment="1"/>
    <xf numFmtId="164" fontId="3" fillId="0" borderId="13" xfId="0" applyNumberFormat="1" applyFont="1" applyBorder="1" applyAlignment="1"/>
    <xf numFmtId="0" fontId="3" fillId="0" borderId="0" xfId="0" applyFont="1" applyBorder="1"/>
    <xf numFmtId="2" fontId="3" fillId="0" borderId="0" xfId="0" applyNumberFormat="1" applyFont="1" applyBorder="1"/>
    <xf numFmtId="0" fontId="1" fillId="0" borderId="0" xfId="0" applyFont="1" applyFill="1" applyBorder="1" applyAlignment="1"/>
    <xf numFmtId="0" fontId="0" fillId="0" borderId="23" xfId="0" applyBorder="1" applyAlignment="1">
      <alignment wrapText="1"/>
    </xf>
    <xf numFmtId="0" fontId="3" fillId="0" borderId="24" xfId="0" applyFont="1" applyBorder="1"/>
    <xf numFmtId="0" fontId="3" fillId="0" borderId="25" xfId="0" applyFont="1" applyBorder="1"/>
    <xf numFmtId="2" fontId="3" fillId="0" borderId="25" xfId="0" applyNumberFormat="1" applyFont="1" applyBorder="1"/>
    <xf numFmtId="0" fontId="5" fillId="0" borderId="1" xfId="0" applyFont="1" applyBorder="1" applyAlignment="1">
      <alignment wrapText="1"/>
    </xf>
    <xf numFmtId="44" fontId="0" fillId="0" borderId="1" xfId="0" applyNumberFormat="1" applyBorder="1"/>
    <xf numFmtId="0" fontId="9" fillId="0" borderId="1" xfId="0" applyFont="1" applyBorder="1"/>
    <xf numFmtId="0" fontId="3" fillId="0" borderId="0" xfId="0" applyFont="1" applyAlignment="1"/>
    <xf numFmtId="0" fontId="4" fillId="0" borderId="0" xfId="0" applyFont="1" applyAlignment="1">
      <alignment horizontal="left" wrapText="1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4" fontId="0" fillId="0" borderId="1" xfId="0" applyNumberFormat="1" applyBorder="1"/>
    <xf numFmtId="4" fontId="3" fillId="0" borderId="25" xfId="0" applyNumberFormat="1" applyFont="1" applyBorder="1"/>
    <xf numFmtId="4" fontId="9" fillId="0" borderId="0" xfId="0" applyNumberFormat="1" applyFont="1"/>
    <xf numFmtId="4" fontId="8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8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0" fontId="1" fillId="0" borderId="3" xfId="0" applyFont="1" applyBorder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0" fontId="3" fillId="0" borderId="15" xfId="0" applyFont="1" applyBorder="1"/>
    <xf numFmtId="4" fontId="3" fillId="0" borderId="11" xfId="0" applyNumberFormat="1" applyFont="1" applyBorder="1"/>
    <xf numFmtId="2" fontId="4" fillId="0" borderId="0" xfId="0" applyNumberFormat="1" applyFont="1" applyAlignment="1">
      <alignment wrapText="1"/>
    </xf>
    <xf numFmtId="0" fontId="4" fillId="0" borderId="33" xfId="0" applyFont="1" applyBorder="1"/>
    <xf numFmtId="0" fontId="4" fillId="0" borderId="34" xfId="0" applyFont="1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4" fillId="0" borderId="4" xfId="0" applyFont="1" applyBorder="1"/>
    <xf numFmtId="0" fontId="4" fillId="0" borderId="6" xfId="0" applyFont="1" applyBorder="1"/>
    <xf numFmtId="0" fontId="2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2" fontId="11" fillId="0" borderId="1" xfId="0" applyNumberFormat="1" applyFont="1" applyFill="1" applyBorder="1" applyAlignment="1">
      <alignment horizontal="right" wrapText="1"/>
    </xf>
    <xf numFmtId="2" fontId="11" fillId="0" borderId="1" xfId="0" applyNumberFormat="1" applyFont="1" applyBorder="1" applyAlignment="1">
      <alignment horizontal="right" wrapText="1"/>
    </xf>
    <xf numFmtId="4" fontId="11" fillId="0" borderId="4" xfId="0" applyNumberFormat="1" applyFont="1" applyBorder="1"/>
    <xf numFmtId="4" fontId="12" fillId="0" borderId="11" xfId="0" applyNumberFormat="1" applyFont="1" applyBorder="1"/>
    <xf numFmtId="0" fontId="15" fillId="0" borderId="0" xfId="0" applyFont="1" applyBorder="1" applyAlignment="1">
      <alignment horizontal="left"/>
    </xf>
    <xf numFmtId="4" fontId="16" fillId="0" borderId="0" xfId="0" applyNumberFormat="1" applyFont="1" applyBorder="1"/>
    <xf numFmtId="0" fontId="16" fillId="0" borderId="0" xfId="0" applyFont="1" applyFill="1" applyBorder="1" applyAlignment="1"/>
    <xf numFmtId="0" fontId="17" fillId="0" borderId="0" xfId="0" applyFont="1"/>
    <xf numFmtId="0" fontId="2" fillId="0" borderId="0" xfId="0" applyFont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Fill="1" applyBorder="1" applyAlignment="1"/>
    <xf numFmtId="0" fontId="12" fillId="0" borderId="6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2" fontId="14" fillId="0" borderId="30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2" fontId="14" fillId="0" borderId="31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  <sheetName val="февраль ТР 17"/>
      <sheetName val="февраль 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AF28">
            <v>502673.03</v>
          </cell>
        </row>
        <row r="39">
          <cell r="D39">
            <v>132034.05000000002</v>
          </cell>
          <cell r="N39">
            <v>169665.37</v>
          </cell>
          <cell r="P39">
            <v>3298.56</v>
          </cell>
          <cell r="AJ39">
            <v>2594.4589499999997</v>
          </cell>
          <cell r="AL39">
            <v>102.97409999999999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8">
          <cell r="AJ28">
            <v>919595.46</v>
          </cell>
        </row>
        <row r="39">
          <cell r="D39">
            <v>302335.13</v>
          </cell>
          <cell r="G39">
            <v>478.84</v>
          </cell>
          <cell r="P39">
            <v>310851.78999999992</v>
          </cell>
          <cell r="R39">
            <v>6171.6</v>
          </cell>
          <cell r="AN39">
            <v>4755.3508500000007</v>
          </cell>
          <cell r="AP39">
            <v>191.69055</v>
          </cell>
        </row>
      </sheetData>
      <sheetData sheetId="14"/>
      <sheetData sheetId="15"/>
      <sheetData sheetId="16">
        <row r="28">
          <cell r="AJ28">
            <v>79172.34</v>
          </cell>
        </row>
        <row r="39">
          <cell r="D39">
            <v>31433.9</v>
          </cell>
          <cell r="P39">
            <v>27668.51</v>
          </cell>
          <cell r="AN39">
            <v>415.02764999999994</v>
          </cell>
          <cell r="AP39">
            <v>16.946400000000001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7">
          <cell r="Y27">
            <v>184298.8</v>
          </cell>
        </row>
      </sheetData>
      <sheetData sheetId="27">
        <row r="28">
          <cell r="S28">
            <v>202080.67</v>
          </cell>
        </row>
      </sheetData>
      <sheetData sheetId="28"/>
      <sheetData sheetId="29"/>
      <sheetData sheetId="30">
        <row r="39">
          <cell r="E39">
            <v>29296.34</v>
          </cell>
        </row>
      </sheetData>
      <sheetData sheetId="31">
        <row r="40">
          <cell r="E40">
            <v>33571.46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0"/>
  <sheetViews>
    <sheetView workbookViewId="0">
      <selection activeCell="A3" sqref="A3:D3"/>
    </sheetView>
  </sheetViews>
  <sheetFormatPr defaultRowHeight="12.75" x14ac:dyDescent="0.2"/>
  <cols>
    <col min="1" max="1" width="36.140625" customWidth="1"/>
    <col min="2" max="2" width="20.7109375" customWidth="1"/>
    <col min="3" max="3" width="24.5703125" customWidth="1"/>
    <col min="4" max="4" width="16.7109375" customWidth="1"/>
  </cols>
  <sheetData>
    <row r="3" spans="1:4" ht="93.75" customHeight="1" x14ac:dyDescent="0.35">
      <c r="A3" s="76" t="s">
        <v>45</v>
      </c>
      <c r="B3" s="76"/>
      <c r="C3" s="76"/>
      <c r="D3" s="76"/>
    </row>
    <row r="5" spans="1:4" ht="13.5" thickBot="1" x14ac:dyDescent="0.25"/>
    <row r="6" spans="1:4" ht="47.25" x14ac:dyDescent="0.25">
      <c r="A6" s="25"/>
      <c r="B6" s="4" t="s">
        <v>4</v>
      </c>
      <c r="C6" s="4" t="s">
        <v>5</v>
      </c>
      <c r="D6" s="5" t="s">
        <v>6</v>
      </c>
    </row>
    <row r="7" spans="1:4" ht="15" customHeight="1" x14ac:dyDescent="0.25">
      <c r="A7" s="77" t="s">
        <v>22</v>
      </c>
      <c r="B7" s="77"/>
      <c r="C7" s="31">
        <v>94284.74</v>
      </c>
      <c r="D7" s="29"/>
    </row>
    <row r="8" spans="1:4" ht="33" customHeight="1" x14ac:dyDescent="0.2">
      <c r="A8" s="2" t="s">
        <v>16</v>
      </c>
      <c r="B8" s="30">
        <f>'[1]июнь 16'!$D$39-[1]декабрь!$D$39+'[1]июль 16'!$D$39</f>
        <v>201734.97999999998</v>
      </c>
      <c r="C8" s="1">
        <f>'[1]июнь 16'!$P$39-[1]декабрь!$N$39+6565.44-471.66-1908.5+'[1]июль 16'!$P$39-2500.01</f>
        <v>170540.19999999992</v>
      </c>
      <c r="D8" s="78">
        <f>'расход по дому ТО'!G23</f>
        <v>29679.062400000003</v>
      </c>
    </row>
    <row r="9" spans="1:4" ht="33" customHeight="1" x14ac:dyDescent="0.2">
      <c r="A9" s="2" t="s">
        <v>18</v>
      </c>
      <c r="B9" s="30">
        <f>'[1]июнь 16'!$G$39*6</f>
        <v>2873.04</v>
      </c>
      <c r="C9" s="1">
        <f>'[1]июнь 16'!$R$39-[1]декабрь!$P$39</f>
        <v>2873.0400000000004</v>
      </c>
      <c r="D9" s="79"/>
    </row>
    <row r="10" spans="1:4" ht="31.5" customHeight="1" x14ac:dyDescent="0.2">
      <c r="A10" s="2" t="s">
        <v>7</v>
      </c>
      <c r="B10" s="1">
        <v>0</v>
      </c>
      <c r="C10" s="1">
        <v>0</v>
      </c>
      <c r="D10" s="6">
        <f>(3185.09*1.74)*7</f>
        <v>38794.396200000003</v>
      </c>
    </row>
    <row r="11" spans="1:4" ht="30.75" customHeight="1" x14ac:dyDescent="0.2">
      <c r="A11" s="2" t="s">
        <v>8</v>
      </c>
      <c r="B11" s="1"/>
      <c r="C11" s="1"/>
      <c r="D11" s="6">
        <f>(3185.09*0.15)*7</f>
        <v>3344.3445000000002</v>
      </c>
    </row>
    <row r="12" spans="1:4" ht="26.25" customHeight="1" thickBot="1" x14ac:dyDescent="0.3">
      <c r="A12" s="26" t="s">
        <v>17</v>
      </c>
      <c r="B12" s="27">
        <f>SUM(B8:B11)</f>
        <v>204608.02</v>
      </c>
      <c r="C12" s="27">
        <f>SUM(C7:C11)</f>
        <v>267697.97999999992</v>
      </c>
      <c r="D12" s="28">
        <f>SUM(D8:D11)</f>
        <v>71817.803100000019</v>
      </c>
    </row>
    <row r="13" spans="1:4" ht="34.5" customHeight="1" x14ac:dyDescent="0.25">
      <c r="A13" s="22"/>
      <c r="B13" s="22"/>
      <c r="C13" s="22"/>
      <c r="D13" s="23"/>
    </row>
    <row r="14" spans="1:4" ht="15" customHeight="1" x14ac:dyDescent="0.25">
      <c r="A14" s="40" t="s">
        <v>39</v>
      </c>
      <c r="B14" s="40"/>
      <c r="C14" s="40"/>
      <c r="D14" s="40">
        <v>91182.23</v>
      </c>
    </row>
    <row r="15" spans="1:4" ht="15.75" customHeight="1" x14ac:dyDescent="0.25">
      <c r="A15" s="40" t="s">
        <v>40</v>
      </c>
      <c r="B15" s="40"/>
      <c r="C15" s="40"/>
      <c r="D15" s="40">
        <v>104697.96</v>
      </c>
    </row>
    <row r="16" spans="1:4" ht="15.75" x14ac:dyDescent="0.25">
      <c r="A16" s="33"/>
      <c r="B16" s="33"/>
      <c r="C16" s="33"/>
      <c r="D16" s="33"/>
    </row>
    <row r="17" spans="1:4" x14ac:dyDescent="0.2">
      <c r="A17" s="41" t="s">
        <v>41</v>
      </c>
      <c r="B17" s="42"/>
      <c r="C17" s="42"/>
      <c r="D17" s="43">
        <v>15082.83</v>
      </c>
    </row>
    <row r="18" spans="1:4" ht="12.75" customHeight="1" x14ac:dyDescent="0.25">
      <c r="A18" s="33"/>
      <c r="B18" s="33"/>
      <c r="C18" s="33"/>
      <c r="D18" s="33"/>
    </row>
    <row r="20" spans="1:4" x14ac:dyDescent="0.2">
      <c r="A20" s="24" t="s">
        <v>42</v>
      </c>
      <c r="B20" s="24"/>
      <c r="C20" s="24"/>
      <c r="D20" s="24"/>
    </row>
  </sheetData>
  <mergeCells count="3">
    <mergeCell ref="A3:D3"/>
    <mergeCell ref="A7:B7"/>
    <mergeCell ref="D8:D9"/>
  </mergeCells>
  <pageMargins left="0.7" right="0.7" top="0.75" bottom="0.75" header="0.3" footer="0.3"/>
  <pageSetup paperSize="9" scale="9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8"/>
  <sheetViews>
    <sheetView workbookViewId="0">
      <selection activeCell="A2" sqref="A2:G2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36.28515625" hidden="1" customWidth="1"/>
    <col min="7" max="7" width="13" customWidth="1"/>
  </cols>
  <sheetData>
    <row r="2" spans="1:7" ht="17.25" x14ac:dyDescent="0.3">
      <c r="A2" s="88" t="s">
        <v>44</v>
      </c>
      <c r="B2" s="88"/>
      <c r="C2" s="88"/>
      <c r="D2" s="88"/>
      <c r="E2" s="88"/>
      <c r="F2" s="88"/>
      <c r="G2" s="88"/>
    </row>
    <row r="3" spans="1:7" ht="17.25" x14ac:dyDescent="0.3">
      <c r="A3" s="88" t="s">
        <v>13</v>
      </c>
      <c r="B3" s="88"/>
      <c r="C3" s="88"/>
      <c r="D3" s="88"/>
      <c r="E3" s="88"/>
      <c r="F3" s="88"/>
      <c r="G3" s="88"/>
    </row>
    <row r="4" spans="1:7" ht="17.25" x14ac:dyDescent="0.3">
      <c r="A4" s="88" t="s">
        <v>43</v>
      </c>
      <c r="B4" s="88"/>
      <c r="C4" s="88"/>
      <c r="D4" s="88"/>
      <c r="E4" s="88"/>
      <c r="F4" s="88"/>
      <c r="G4" s="88"/>
    </row>
    <row r="5" spans="1:7" ht="13.5" thickBot="1" x14ac:dyDescent="0.25"/>
    <row r="6" spans="1:7" ht="45.75" thickBot="1" x14ac:dyDescent="0.25">
      <c r="A6" s="7" t="s">
        <v>0</v>
      </c>
      <c r="B6" s="8" t="s">
        <v>1</v>
      </c>
      <c r="C6" s="9" t="s">
        <v>2</v>
      </c>
      <c r="D6" s="9" t="s">
        <v>9</v>
      </c>
      <c r="E6" s="9" t="s">
        <v>3</v>
      </c>
      <c r="F6" s="10" t="s">
        <v>14</v>
      </c>
      <c r="G6" s="3" t="s">
        <v>10</v>
      </c>
    </row>
    <row r="7" spans="1:7" x14ac:dyDescent="0.2">
      <c r="A7" s="11">
        <v>1</v>
      </c>
      <c r="B7" s="12">
        <v>2016</v>
      </c>
      <c r="C7" s="82" t="s">
        <v>23</v>
      </c>
      <c r="D7" s="83"/>
      <c r="E7" s="84"/>
      <c r="F7" s="16"/>
      <c r="G7" s="17">
        <v>-3000</v>
      </c>
    </row>
    <row r="8" spans="1:7" x14ac:dyDescent="0.2">
      <c r="A8" s="11">
        <v>2</v>
      </c>
      <c r="B8" s="12">
        <v>2016</v>
      </c>
      <c r="C8" s="85" t="s">
        <v>24</v>
      </c>
      <c r="D8" s="86"/>
      <c r="E8" s="87"/>
      <c r="F8" s="16"/>
      <c r="G8" s="17">
        <v>-8190.31</v>
      </c>
    </row>
    <row r="9" spans="1:7" x14ac:dyDescent="0.2">
      <c r="A9" s="11">
        <v>3</v>
      </c>
      <c r="B9" s="12">
        <v>2016</v>
      </c>
      <c r="C9" s="85" t="s">
        <v>25</v>
      </c>
      <c r="D9" s="86"/>
      <c r="E9" s="87"/>
      <c r="F9" s="16"/>
      <c r="G9" s="17">
        <v>-323.23</v>
      </c>
    </row>
    <row r="10" spans="1:7" x14ac:dyDescent="0.2">
      <c r="A10" s="11">
        <v>4</v>
      </c>
      <c r="B10" s="12">
        <v>2016</v>
      </c>
      <c r="C10" s="34" t="s">
        <v>26</v>
      </c>
      <c r="D10" s="35" t="s">
        <v>27</v>
      </c>
      <c r="E10" s="36" t="s">
        <v>28</v>
      </c>
      <c r="F10" s="16"/>
      <c r="G10" s="17">
        <v>1152.3499999999999</v>
      </c>
    </row>
    <row r="11" spans="1:7" x14ac:dyDescent="0.2">
      <c r="A11" s="11">
        <v>5</v>
      </c>
      <c r="B11" s="12"/>
      <c r="C11" s="34" t="s">
        <v>26</v>
      </c>
      <c r="D11" s="35"/>
      <c r="E11" s="36" t="s">
        <v>35</v>
      </c>
      <c r="F11" s="16"/>
      <c r="G11" s="17">
        <v>3234.13</v>
      </c>
    </row>
    <row r="12" spans="1:7" x14ac:dyDescent="0.2">
      <c r="A12" s="11">
        <v>6</v>
      </c>
      <c r="B12" s="12">
        <v>2016</v>
      </c>
      <c r="C12" s="13" t="s">
        <v>29</v>
      </c>
      <c r="D12" s="14" t="s">
        <v>30</v>
      </c>
      <c r="E12" s="15" t="s">
        <v>31</v>
      </c>
      <c r="F12" s="16"/>
      <c r="G12" s="17">
        <v>946.84</v>
      </c>
    </row>
    <row r="13" spans="1:7" x14ac:dyDescent="0.2">
      <c r="A13" s="11">
        <v>7</v>
      </c>
      <c r="B13" s="12">
        <v>2016</v>
      </c>
      <c r="C13" s="13" t="s">
        <v>32</v>
      </c>
      <c r="D13" s="14" t="s">
        <v>19</v>
      </c>
      <c r="E13" s="15" t="s">
        <v>20</v>
      </c>
      <c r="F13" s="16"/>
      <c r="G13" s="17">
        <v>1352</v>
      </c>
    </row>
    <row r="14" spans="1:7" x14ac:dyDescent="0.2">
      <c r="A14" s="11">
        <v>8</v>
      </c>
      <c r="B14" s="12">
        <v>2016</v>
      </c>
      <c r="C14" s="13" t="s">
        <v>32</v>
      </c>
      <c r="D14" s="14"/>
      <c r="E14" s="15" t="s">
        <v>33</v>
      </c>
      <c r="F14" s="16"/>
      <c r="G14" s="17">
        <v>28194</v>
      </c>
    </row>
    <row r="15" spans="1:7" x14ac:dyDescent="0.2">
      <c r="A15" s="11">
        <v>9</v>
      </c>
      <c r="B15" s="12">
        <v>2016</v>
      </c>
      <c r="C15" s="13" t="s">
        <v>15</v>
      </c>
      <c r="D15" s="14" t="s">
        <v>21</v>
      </c>
      <c r="E15" s="15" t="s">
        <v>34</v>
      </c>
      <c r="F15" s="16"/>
      <c r="G15" s="17">
        <v>2603.6999999999998</v>
      </c>
    </row>
    <row r="16" spans="1:7" hidden="1" x14ac:dyDescent="0.2">
      <c r="A16" s="11"/>
      <c r="B16" s="12"/>
      <c r="C16" s="13"/>
      <c r="D16" s="14"/>
      <c r="E16" s="15"/>
      <c r="F16" s="16"/>
      <c r="G16" s="17"/>
    </row>
    <row r="17" spans="1:7" hidden="1" x14ac:dyDescent="0.2">
      <c r="A17" s="11"/>
      <c r="B17" s="12"/>
      <c r="C17" s="13"/>
      <c r="D17" s="14"/>
      <c r="E17" s="15"/>
      <c r="F17" s="16"/>
      <c r="G17" s="17"/>
    </row>
    <row r="18" spans="1:7" hidden="1" x14ac:dyDescent="0.2">
      <c r="A18" s="11"/>
      <c r="B18" s="12"/>
      <c r="C18" s="13"/>
      <c r="D18" s="14"/>
      <c r="E18" s="15"/>
      <c r="F18" s="16"/>
      <c r="G18" s="17"/>
    </row>
    <row r="19" spans="1:7" hidden="1" x14ac:dyDescent="0.2">
      <c r="A19" s="11"/>
      <c r="B19" s="12"/>
      <c r="C19" s="13"/>
      <c r="D19" s="14"/>
      <c r="E19" s="15"/>
      <c r="F19" s="16"/>
      <c r="G19" s="17"/>
    </row>
    <row r="20" spans="1:7" hidden="1" x14ac:dyDescent="0.2">
      <c r="A20" s="11"/>
      <c r="B20" s="12"/>
      <c r="C20" s="13"/>
      <c r="D20" s="14"/>
      <c r="E20" s="15"/>
      <c r="F20" s="16"/>
      <c r="G20" s="17"/>
    </row>
    <row r="21" spans="1:7" x14ac:dyDescent="0.2">
      <c r="A21" s="37">
        <v>10</v>
      </c>
      <c r="B21" s="37">
        <v>2016</v>
      </c>
      <c r="C21" s="38" t="s">
        <v>38</v>
      </c>
      <c r="D21" s="14" t="s">
        <v>36</v>
      </c>
      <c r="E21" s="15" t="s">
        <v>37</v>
      </c>
      <c r="F21" s="15"/>
      <c r="G21" s="39">
        <v>1028</v>
      </c>
    </row>
    <row r="22" spans="1:7" ht="15.75" thickBot="1" x14ac:dyDescent="0.25">
      <c r="A22" s="18"/>
      <c r="B22" s="89" t="s">
        <v>11</v>
      </c>
      <c r="C22" s="90"/>
      <c r="D22" s="90"/>
      <c r="E22" s="90"/>
      <c r="F22" s="90"/>
      <c r="G22" s="19">
        <f>'[1]июнь 16'!$AN$39+'[1]июнь 16'!$AP$39-[1]декабрь!$AJ$39-[1]декабрь!$AL$39+'[1]июль 16'!$AN$39+'[1]июль 16'!$AP$39</f>
        <v>2681.5824000000011</v>
      </c>
    </row>
    <row r="23" spans="1:7" ht="15.75" thickBot="1" x14ac:dyDescent="0.3">
      <c r="A23" s="91" t="s">
        <v>12</v>
      </c>
      <c r="B23" s="92"/>
      <c r="C23" s="92"/>
      <c r="D23" s="20"/>
      <c r="E23" s="20"/>
      <c r="F23" s="20"/>
      <c r="G23" s="21">
        <f>SUM(G7:G22)</f>
        <v>29679.062400000003</v>
      </c>
    </row>
    <row r="24" spans="1:7" x14ac:dyDescent="0.2">
      <c r="A24" s="80"/>
      <c r="B24" s="80"/>
      <c r="C24" s="81"/>
      <c r="D24" s="81"/>
      <c r="E24" s="81"/>
      <c r="F24" s="81"/>
      <c r="G24" s="81"/>
    </row>
    <row r="28" spans="1:7" ht="15" x14ac:dyDescent="0.25">
      <c r="A28" s="32" t="s">
        <v>42</v>
      </c>
      <c r="B28" s="32"/>
      <c r="C28" s="32"/>
      <c r="D28" s="32"/>
      <c r="E28" s="32"/>
      <c r="F28" s="32"/>
      <c r="G28" s="32"/>
    </row>
  </sheetData>
  <mergeCells count="9">
    <mergeCell ref="A24:G24"/>
    <mergeCell ref="C7:E7"/>
    <mergeCell ref="C8:E8"/>
    <mergeCell ref="C9:E9"/>
    <mergeCell ref="A2:G2"/>
    <mergeCell ref="A3:G3"/>
    <mergeCell ref="A4:G4"/>
    <mergeCell ref="B22:F22"/>
    <mergeCell ref="A23:C23"/>
  </mergeCells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B27" sqref="B27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85.5" customHeight="1" x14ac:dyDescent="0.2">
      <c r="A2" s="93" t="s">
        <v>106</v>
      </c>
      <c r="B2" s="93"/>
      <c r="C2" s="93"/>
      <c r="D2" s="93"/>
    </row>
    <row r="3" spans="1:4" ht="23.25" x14ac:dyDescent="0.35">
      <c r="A3" s="48"/>
      <c r="B3" s="48"/>
      <c r="C3" s="48"/>
      <c r="D3" s="48"/>
    </row>
    <row r="4" spans="1:4" ht="13.5" thickBot="1" x14ac:dyDescent="0.25"/>
    <row r="5" spans="1:4" ht="31.5" x14ac:dyDescent="0.2">
      <c r="A5" s="25"/>
      <c r="B5" s="49" t="s">
        <v>4</v>
      </c>
      <c r="C5" s="49" t="s">
        <v>5</v>
      </c>
      <c r="D5" s="49" t="s">
        <v>6</v>
      </c>
    </row>
    <row r="6" spans="1:4" ht="18.75" customHeight="1" x14ac:dyDescent="0.2">
      <c r="A6" s="50" t="s">
        <v>57</v>
      </c>
      <c r="B6" s="51"/>
      <c r="C6" s="52">
        <v>235968.47236000004</v>
      </c>
      <c r="D6" s="51"/>
    </row>
    <row r="7" spans="1:4" ht="23.25" customHeight="1" x14ac:dyDescent="0.2">
      <c r="A7" s="53" t="s">
        <v>46</v>
      </c>
      <c r="B7" s="54">
        <v>414995.27999999991</v>
      </c>
      <c r="C7" s="54">
        <v>413552.67000000004</v>
      </c>
      <c r="D7" s="55">
        <v>286587.98433999997</v>
      </c>
    </row>
    <row r="8" spans="1:4" ht="25.5" x14ac:dyDescent="0.2">
      <c r="A8" s="2" t="s">
        <v>7</v>
      </c>
      <c r="B8" s="44">
        <v>0</v>
      </c>
      <c r="C8" s="44"/>
      <c r="D8" s="44">
        <v>76431.839999999997</v>
      </c>
    </row>
    <row r="9" spans="1:4" ht="31.5" customHeight="1" thickBot="1" x14ac:dyDescent="0.25">
      <c r="A9" s="2" t="s">
        <v>8</v>
      </c>
      <c r="B9" s="44">
        <v>0</v>
      </c>
      <c r="C9" s="44"/>
      <c r="D9" s="55">
        <v>27515.4624</v>
      </c>
    </row>
    <row r="10" spans="1:4" ht="15.75" thickBot="1" x14ac:dyDescent="0.3">
      <c r="A10" s="56" t="s">
        <v>47</v>
      </c>
      <c r="B10" s="57">
        <v>414995.27999999991</v>
      </c>
      <c r="C10" s="57">
        <v>649521.14236000006</v>
      </c>
      <c r="D10" s="45">
        <v>390535.28673999995</v>
      </c>
    </row>
    <row r="12" spans="1:4" ht="15.75" hidden="1" x14ac:dyDescent="0.25">
      <c r="A12" s="94" t="s">
        <v>48</v>
      </c>
      <c r="B12" s="94"/>
      <c r="C12" s="94"/>
      <c r="D12" s="58">
        <v>118399.74875999996</v>
      </c>
    </row>
    <row r="13" spans="1:4" ht="15" x14ac:dyDescent="0.25">
      <c r="A13" s="95" t="s">
        <v>107</v>
      </c>
      <c r="B13" s="95"/>
      <c r="C13" s="95"/>
      <c r="D13" s="46">
        <v>258985.8556200001</v>
      </c>
    </row>
    <row r="15" spans="1:4" ht="15.75" x14ac:dyDescent="0.25">
      <c r="A15" s="33"/>
      <c r="B15" s="33"/>
      <c r="C15" s="33"/>
      <c r="D15" s="33"/>
    </row>
    <row r="16" spans="1:4" x14ac:dyDescent="0.2">
      <c r="A16" s="96" t="s">
        <v>108</v>
      </c>
      <c r="B16" s="96"/>
      <c r="C16" s="96"/>
      <c r="D16" s="47">
        <v>36099.21</v>
      </c>
    </row>
    <row r="17" spans="1:4" ht="15.75" x14ac:dyDescent="0.25">
      <c r="A17" s="33"/>
      <c r="B17" s="33"/>
      <c r="C17" s="33"/>
      <c r="D17" s="33"/>
    </row>
    <row r="18" spans="1:4" ht="12.75" customHeight="1" x14ac:dyDescent="0.25">
      <c r="A18" s="97" t="s">
        <v>49</v>
      </c>
      <c r="B18" s="97"/>
      <c r="C18" s="97"/>
      <c r="D18" s="24"/>
    </row>
  </sheetData>
  <mergeCells count="5">
    <mergeCell ref="A2:D2"/>
    <mergeCell ref="A12:C12"/>
    <mergeCell ref="A13:C13"/>
    <mergeCell ref="A16:C16"/>
    <mergeCell ref="A18:C18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F35" sqref="F35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72.75" customHeight="1" x14ac:dyDescent="0.2">
      <c r="A1" s="104" t="s">
        <v>109</v>
      </c>
      <c r="B1" s="104"/>
      <c r="C1" s="104"/>
      <c r="D1" s="104"/>
      <c r="E1" s="104"/>
      <c r="F1" s="104"/>
      <c r="G1" s="104"/>
      <c r="H1" s="104"/>
    </row>
    <row r="2" spans="1:8" ht="15.75" customHeight="1" thickBot="1" x14ac:dyDescent="0.25">
      <c r="A2" s="65"/>
      <c r="B2" s="65"/>
      <c r="C2" s="65"/>
      <c r="D2" s="65"/>
      <c r="E2" s="65"/>
      <c r="F2" s="65"/>
      <c r="G2" s="65"/>
      <c r="H2" s="65"/>
    </row>
    <row r="3" spans="1:8" ht="15.75" x14ac:dyDescent="0.25">
      <c r="A3" s="105" t="s">
        <v>0</v>
      </c>
      <c r="B3" s="107" t="s">
        <v>98</v>
      </c>
      <c r="C3" s="107" t="s">
        <v>99</v>
      </c>
      <c r="D3" s="107" t="s">
        <v>100</v>
      </c>
      <c r="E3" s="107" t="s">
        <v>101</v>
      </c>
      <c r="F3" s="107" t="s">
        <v>102</v>
      </c>
      <c r="G3" s="109" t="s">
        <v>50</v>
      </c>
      <c r="H3" s="110"/>
    </row>
    <row r="4" spans="1:8" ht="16.5" thickBot="1" x14ac:dyDescent="0.3">
      <c r="A4" s="106"/>
      <c r="B4" s="108"/>
      <c r="C4" s="108"/>
      <c r="D4" s="108"/>
      <c r="E4" s="108"/>
      <c r="F4" s="108"/>
      <c r="G4" s="59" t="s">
        <v>51</v>
      </c>
      <c r="H4" s="60" t="s">
        <v>52</v>
      </c>
    </row>
    <row r="5" spans="1:8" ht="12.75" customHeight="1" x14ac:dyDescent="0.25">
      <c r="A5" s="66">
        <v>1</v>
      </c>
      <c r="B5" s="66">
        <v>2020</v>
      </c>
      <c r="C5" s="66" t="s">
        <v>55</v>
      </c>
      <c r="D5" s="67" t="s">
        <v>58</v>
      </c>
      <c r="E5" s="67" t="s">
        <v>56</v>
      </c>
      <c r="F5" s="68">
        <v>2066</v>
      </c>
      <c r="G5" s="63"/>
      <c r="H5" s="64"/>
    </row>
    <row r="6" spans="1:8" ht="12.75" customHeight="1" x14ac:dyDescent="0.25">
      <c r="A6" s="66">
        <v>2</v>
      </c>
      <c r="B6" s="66">
        <v>2020</v>
      </c>
      <c r="C6" s="66" t="s">
        <v>55</v>
      </c>
      <c r="D6" s="67" t="s">
        <v>59</v>
      </c>
      <c r="E6" s="67" t="s">
        <v>60</v>
      </c>
      <c r="F6" s="68">
        <v>1390</v>
      </c>
      <c r="G6" s="63"/>
      <c r="H6" s="64"/>
    </row>
    <row r="7" spans="1:8" ht="12.75" customHeight="1" x14ac:dyDescent="0.25">
      <c r="A7" s="66">
        <v>3</v>
      </c>
      <c r="B7" s="66">
        <v>2020</v>
      </c>
      <c r="C7" s="66" t="s">
        <v>26</v>
      </c>
      <c r="D7" s="67" t="s">
        <v>61</v>
      </c>
      <c r="E7" s="67" t="s">
        <v>62</v>
      </c>
      <c r="F7" s="68">
        <v>10580</v>
      </c>
      <c r="G7" s="63"/>
      <c r="H7" s="64"/>
    </row>
    <row r="8" spans="1:8" ht="12.75" customHeight="1" x14ac:dyDescent="0.25">
      <c r="A8" s="66">
        <v>4</v>
      </c>
      <c r="B8" s="66">
        <v>2020</v>
      </c>
      <c r="C8" s="66" t="s">
        <v>63</v>
      </c>
      <c r="D8" s="67" t="s">
        <v>64</v>
      </c>
      <c r="E8" s="67" t="s">
        <v>65</v>
      </c>
      <c r="F8" s="68">
        <v>3893</v>
      </c>
      <c r="G8" s="63"/>
      <c r="H8" s="64"/>
    </row>
    <row r="9" spans="1:8" ht="12.75" customHeight="1" x14ac:dyDescent="0.25">
      <c r="A9" s="66">
        <v>5</v>
      </c>
      <c r="B9" s="66">
        <v>2020</v>
      </c>
      <c r="C9" s="66" t="s">
        <v>29</v>
      </c>
      <c r="D9" s="67" t="s">
        <v>66</v>
      </c>
      <c r="E9" s="67" t="s">
        <v>67</v>
      </c>
      <c r="F9" s="68">
        <v>5343</v>
      </c>
      <c r="G9" s="63"/>
      <c r="H9" s="64"/>
    </row>
    <row r="10" spans="1:8" ht="12.75" customHeight="1" x14ac:dyDescent="0.25">
      <c r="A10" s="66">
        <v>6</v>
      </c>
      <c r="B10" s="66">
        <v>2020</v>
      </c>
      <c r="C10" s="66" t="s">
        <v>29</v>
      </c>
      <c r="D10" s="67" t="s">
        <v>68</v>
      </c>
      <c r="E10" s="67" t="s">
        <v>69</v>
      </c>
      <c r="F10" s="68">
        <v>5814</v>
      </c>
      <c r="G10" s="63"/>
      <c r="H10" s="64"/>
    </row>
    <row r="11" spans="1:8" ht="12.75" customHeight="1" x14ac:dyDescent="0.25">
      <c r="A11" s="66">
        <v>7</v>
      </c>
      <c r="B11" s="66">
        <v>2020</v>
      </c>
      <c r="C11" s="66" t="s">
        <v>32</v>
      </c>
      <c r="D11" s="67" t="s">
        <v>70</v>
      </c>
      <c r="E11" s="67" t="s">
        <v>20</v>
      </c>
      <c r="F11" s="68">
        <v>3181</v>
      </c>
      <c r="G11" s="63"/>
      <c r="H11" s="64"/>
    </row>
    <row r="12" spans="1:8" ht="12.75" customHeight="1" x14ac:dyDescent="0.25">
      <c r="A12" s="66">
        <v>8</v>
      </c>
      <c r="B12" s="66">
        <v>2020</v>
      </c>
      <c r="C12" s="66" t="s">
        <v>32</v>
      </c>
      <c r="D12" s="67" t="s">
        <v>71</v>
      </c>
      <c r="E12" s="67" t="s">
        <v>72</v>
      </c>
      <c r="F12" s="68">
        <v>35281</v>
      </c>
      <c r="G12" s="63"/>
      <c r="H12" s="64"/>
    </row>
    <row r="13" spans="1:8" ht="12.75" customHeight="1" x14ac:dyDescent="0.25">
      <c r="A13" s="66">
        <v>9</v>
      </c>
      <c r="B13" s="66">
        <v>2020</v>
      </c>
      <c r="C13" s="66" t="s">
        <v>32</v>
      </c>
      <c r="D13" s="67" t="s">
        <v>68</v>
      </c>
      <c r="E13" s="67" t="s">
        <v>69</v>
      </c>
      <c r="F13" s="69">
        <v>5824</v>
      </c>
      <c r="G13" s="63"/>
      <c r="H13" s="64"/>
    </row>
    <row r="14" spans="1:8" ht="12.75" customHeight="1" x14ac:dyDescent="0.25">
      <c r="A14" s="66">
        <v>10</v>
      </c>
      <c r="B14" s="66">
        <v>2020</v>
      </c>
      <c r="C14" s="66" t="s">
        <v>15</v>
      </c>
      <c r="D14" s="67" t="s">
        <v>73</v>
      </c>
      <c r="E14" s="67" t="s">
        <v>74</v>
      </c>
      <c r="F14" s="69">
        <v>3336</v>
      </c>
      <c r="G14" s="63"/>
      <c r="H14" s="64"/>
    </row>
    <row r="15" spans="1:8" ht="12.75" customHeight="1" x14ac:dyDescent="0.25">
      <c r="A15" s="66">
        <v>11</v>
      </c>
      <c r="B15" s="66">
        <v>2020</v>
      </c>
      <c r="C15" s="66" t="s">
        <v>15</v>
      </c>
      <c r="D15" s="67"/>
      <c r="E15" s="67" t="s">
        <v>75</v>
      </c>
      <c r="F15" s="69">
        <v>2433</v>
      </c>
      <c r="G15" s="63"/>
      <c r="H15" s="64"/>
    </row>
    <row r="16" spans="1:8" ht="12.75" customHeight="1" x14ac:dyDescent="0.25">
      <c r="A16" s="66">
        <v>12</v>
      </c>
      <c r="B16" s="66">
        <v>2020</v>
      </c>
      <c r="C16" s="66" t="s">
        <v>38</v>
      </c>
      <c r="D16" s="67" t="s">
        <v>76</v>
      </c>
      <c r="E16" s="67" t="s">
        <v>77</v>
      </c>
      <c r="F16" s="69">
        <v>5144</v>
      </c>
      <c r="G16" s="63"/>
      <c r="H16" s="64"/>
    </row>
    <row r="17" spans="1:8" ht="12.75" customHeight="1" x14ac:dyDescent="0.25">
      <c r="A17" s="66">
        <v>13</v>
      </c>
      <c r="B17" s="66">
        <v>2020</v>
      </c>
      <c r="C17" s="66" t="s">
        <v>38</v>
      </c>
      <c r="D17" s="67" t="s">
        <v>78</v>
      </c>
      <c r="E17" s="67" t="s">
        <v>74</v>
      </c>
      <c r="F17" s="69">
        <v>5813</v>
      </c>
      <c r="G17" s="63"/>
      <c r="H17" s="64"/>
    </row>
    <row r="18" spans="1:8" ht="12.75" customHeight="1" x14ac:dyDescent="0.25">
      <c r="A18" s="66">
        <v>14</v>
      </c>
      <c r="B18" s="66">
        <v>2020</v>
      </c>
      <c r="C18" s="66" t="s">
        <v>38</v>
      </c>
      <c r="D18" s="67"/>
      <c r="E18" s="67" t="s">
        <v>79</v>
      </c>
      <c r="F18" s="69">
        <v>1136</v>
      </c>
      <c r="G18" s="63"/>
      <c r="H18" s="64"/>
    </row>
    <row r="19" spans="1:8" ht="12.75" customHeight="1" x14ac:dyDescent="0.25">
      <c r="A19" s="66">
        <v>15</v>
      </c>
      <c r="B19" s="66">
        <v>2020</v>
      </c>
      <c r="C19" s="66" t="s">
        <v>80</v>
      </c>
      <c r="D19" s="67" t="s">
        <v>81</v>
      </c>
      <c r="E19" s="67" t="s">
        <v>82</v>
      </c>
      <c r="F19" s="69">
        <v>19467</v>
      </c>
      <c r="G19" s="63"/>
      <c r="H19" s="64"/>
    </row>
    <row r="20" spans="1:8" ht="12.75" customHeight="1" x14ac:dyDescent="0.25">
      <c r="A20" s="66">
        <v>16</v>
      </c>
      <c r="B20" s="66">
        <v>2020</v>
      </c>
      <c r="C20" s="66" t="s">
        <v>80</v>
      </c>
      <c r="D20" s="67" t="s">
        <v>83</v>
      </c>
      <c r="E20" s="67" t="s">
        <v>84</v>
      </c>
      <c r="F20" s="69">
        <v>98430</v>
      </c>
      <c r="G20" s="63"/>
      <c r="H20" s="64"/>
    </row>
    <row r="21" spans="1:8" ht="12.75" customHeight="1" x14ac:dyDescent="0.25">
      <c r="A21" s="66">
        <v>17</v>
      </c>
      <c r="B21" s="66">
        <v>2020</v>
      </c>
      <c r="C21" s="66" t="s">
        <v>80</v>
      </c>
      <c r="D21" s="67" t="s">
        <v>70</v>
      </c>
      <c r="E21" s="67" t="s">
        <v>20</v>
      </c>
      <c r="F21" s="69">
        <v>3210</v>
      </c>
      <c r="G21" s="63"/>
      <c r="H21" s="64"/>
    </row>
    <row r="22" spans="1:8" ht="12.75" customHeight="1" x14ac:dyDescent="0.25">
      <c r="A22" s="66">
        <v>18</v>
      </c>
      <c r="B22" s="66">
        <v>2020</v>
      </c>
      <c r="C22" s="66" t="s">
        <v>85</v>
      </c>
      <c r="D22" s="67" t="s">
        <v>86</v>
      </c>
      <c r="E22" s="67" t="s">
        <v>87</v>
      </c>
      <c r="F22" s="69">
        <v>5417</v>
      </c>
      <c r="G22" s="63"/>
      <c r="H22" s="64"/>
    </row>
    <row r="23" spans="1:8" ht="12.75" customHeight="1" x14ac:dyDescent="0.25">
      <c r="A23" s="66">
        <v>19</v>
      </c>
      <c r="B23" s="66">
        <v>2020</v>
      </c>
      <c r="C23" s="66" t="s">
        <v>85</v>
      </c>
      <c r="D23" s="67" t="s">
        <v>70</v>
      </c>
      <c r="E23" s="67" t="s">
        <v>88</v>
      </c>
      <c r="F23" s="69">
        <v>1831</v>
      </c>
      <c r="G23" s="63"/>
      <c r="H23" s="64"/>
    </row>
    <row r="24" spans="1:8" ht="12.75" customHeight="1" x14ac:dyDescent="0.25">
      <c r="A24" s="66">
        <v>20</v>
      </c>
      <c r="B24" s="66">
        <v>2020</v>
      </c>
      <c r="C24" s="66" t="s">
        <v>85</v>
      </c>
      <c r="D24" s="67" t="s">
        <v>89</v>
      </c>
      <c r="E24" s="67" t="s">
        <v>90</v>
      </c>
      <c r="F24" s="69">
        <v>3729</v>
      </c>
      <c r="G24" s="63"/>
      <c r="H24" s="64"/>
    </row>
    <row r="25" spans="1:8" ht="12.75" customHeight="1" x14ac:dyDescent="0.25">
      <c r="A25" s="66">
        <v>21</v>
      </c>
      <c r="B25" s="66">
        <v>2020</v>
      </c>
      <c r="C25" s="66" t="s">
        <v>91</v>
      </c>
      <c r="D25" s="67"/>
      <c r="E25" s="67" t="s">
        <v>92</v>
      </c>
      <c r="F25" s="69">
        <v>19553.669999999998</v>
      </c>
      <c r="G25" s="63"/>
      <c r="H25" s="64"/>
    </row>
    <row r="26" spans="1:8" ht="12.75" customHeight="1" x14ac:dyDescent="0.25">
      <c r="A26" s="66">
        <v>22</v>
      </c>
      <c r="B26" s="66">
        <v>2020</v>
      </c>
      <c r="C26" s="66" t="s">
        <v>93</v>
      </c>
      <c r="D26" s="67" t="s">
        <v>94</v>
      </c>
      <c r="E26" s="67" t="s">
        <v>95</v>
      </c>
      <c r="F26" s="69">
        <v>1754</v>
      </c>
      <c r="G26" s="63"/>
      <c r="H26" s="64"/>
    </row>
    <row r="27" spans="1:8" ht="12.75" customHeight="1" x14ac:dyDescent="0.25">
      <c r="A27" s="66">
        <v>23</v>
      </c>
      <c r="B27" s="66">
        <v>2020</v>
      </c>
      <c r="C27" s="66" t="s">
        <v>93</v>
      </c>
      <c r="D27" s="67" t="s">
        <v>68</v>
      </c>
      <c r="E27" s="67" t="s">
        <v>69</v>
      </c>
      <c r="F27" s="69">
        <v>2949</v>
      </c>
      <c r="G27" s="63"/>
      <c r="H27" s="64"/>
    </row>
    <row r="28" spans="1:8" ht="12.75" customHeight="1" x14ac:dyDescent="0.25">
      <c r="A28" s="66">
        <v>24</v>
      </c>
      <c r="B28" s="66">
        <v>2020</v>
      </c>
      <c r="C28" s="66" t="s">
        <v>93</v>
      </c>
      <c r="D28" s="67" t="s">
        <v>96</v>
      </c>
      <c r="E28" s="67" t="s">
        <v>97</v>
      </c>
      <c r="F28" s="69">
        <v>2040</v>
      </c>
      <c r="G28" s="63"/>
      <c r="H28" s="64"/>
    </row>
    <row r="29" spans="1:8" ht="12.75" customHeight="1" x14ac:dyDescent="0.25">
      <c r="A29" s="66">
        <v>25</v>
      </c>
      <c r="B29" s="66">
        <v>2020</v>
      </c>
      <c r="C29" s="66" t="s">
        <v>103</v>
      </c>
      <c r="D29" s="67"/>
      <c r="E29" s="67" t="s">
        <v>104</v>
      </c>
      <c r="F29" s="69">
        <v>5600</v>
      </c>
      <c r="G29" s="63"/>
      <c r="H29" s="64"/>
    </row>
    <row r="30" spans="1:8" ht="12.75" customHeight="1" x14ac:dyDescent="0.25">
      <c r="A30" s="66">
        <v>26</v>
      </c>
      <c r="B30" s="66">
        <v>2020</v>
      </c>
      <c r="C30" s="66" t="s">
        <v>103</v>
      </c>
      <c r="D30" s="67" t="s">
        <v>70</v>
      </c>
      <c r="E30" s="67" t="s">
        <v>105</v>
      </c>
      <c r="F30" s="69">
        <v>2004</v>
      </c>
      <c r="G30" s="63"/>
      <c r="H30" s="64"/>
    </row>
    <row r="31" spans="1:8" ht="12.75" customHeight="1" x14ac:dyDescent="0.25">
      <c r="A31" s="66">
        <v>27</v>
      </c>
      <c r="B31" s="66">
        <v>2020</v>
      </c>
      <c r="C31" s="66" t="s">
        <v>110</v>
      </c>
      <c r="D31" s="67" t="s">
        <v>111</v>
      </c>
      <c r="E31" s="67" t="s">
        <v>60</v>
      </c>
      <c r="F31" s="69">
        <v>1179</v>
      </c>
      <c r="G31" s="63"/>
      <c r="H31" s="64"/>
    </row>
    <row r="32" spans="1:8" ht="12.75" customHeight="1" x14ac:dyDescent="0.25">
      <c r="A32" s="66">
        <v>28</v>
      </c>
      <c r="B32" s="66">
        <v>2020</v>
      </c>
      <c r="C32" s="66" t="s">
        <v>110</v>
      </c>
      <c r="D32" s="67" t="s">
        <v>68</v>
      </c>
      <c r="E32" s="67" t="s">
        <v>69</v>
      </c>
      <c r="F32" s="69">
        <v>2976</v>
      </c>
      <c r="G32" s="63"/>
      <c r="H32" s="64"/>
    </row>
    <row r="33" spans="1:8" ht="12.75" customHeight="1" x14ac:dyDescent="0.25">
      <c r="A33" s="66">
        <v>29</v>
      </c>
      <c r="B33" s="66">
        <v>2020</v>
      </c>
      <c r="C33" s="66" t="s">
        <v>110</v>
      </c>
      <c r="D33" s="67" t="s">
        <v>70</v>
      </c>
      <c r="E33" s="67" t="s">
        <v>105</v>
      </c>
      <c r="F33" s="69">
        <v>2335</v>
      </c>
      <c r="G33" s="63"/>
      <c r="H33" s="64"/>
    </row>
    <row r="34" spans="1:8" ht="13.5" thickBot="1" x14ac:dyDescent="0.25">
      <c r="A34" s="98" t="s">
        <v>53</v>
      </c>
      <c r="B34" s="99"/>
      <c r="C34" s="99"/>
      <c r="D34" s="99"/>
      <c r="E34" s="99"/>
      <c r="F34" s="70">
        <v>22879.314340000001</v>
      </c>
      <c r="G34" s="61"/>
      <c r="H34" s="61"/>
    </row>
    <row r="35" spans="1:8" ht="13.5" thickBot="1" x14ac:dyDescent="0.25">
      <c r="A35" s="100" t="s">
        <v>54</v>
      </c>
      <c r="B35" s="101"/>
      <c r="C35" s="101"/>
      <c r="D35" s="101"/>
      <c r="E35" s="101"/>
      <c r="F35" s="71">
        <v>286587.98433999997</v>
      </c>
      <c r="G35" s="102"/>
      <c r="H35" s="103"/>
    </row>
    <row r="36" spans="1:8" ht="14.25" x14ac:dyDescent="0.2">
      <c r="A36" s="72"/>
      <c r="B36" s="72"/>
      <c r="C36" s="72"/>
      <c r="D36" s="72"/>
      <c r="E36" s="72"/>
      <c r="F36" s="73"/>
      <c r="G36" s="62"/>
      <c r="H36" s="62"/>
    </row>
    <row r="37" spans="1:8" x14ac:dyDescent="0.2">
      <c r="A37" s="74" t="s">
        <v>49</v>
      </c>
      <c r="B37" s="74"/>
      <c r="C37" s="74"/>
      <c r="D37" s="74"/>
      <c r="E37" s="74"/>
      <c r="F37" s="75"/>
    </row>
    <row r="38" spans="1:8" x14ac:dyDescent="0.2">
      <c r="A38" s="75"/>
      <c r="B38" s="75"/>
      <c r="C38" s="75"/>
      <c r="D38" s="75"/>
      <c r="E38" s="75"/>
      <c r="F38" s="75"/>
    </row>
    <row r="39" spans="1:8" ht="12.75" customHeight="1" x14ac:dyDescent="0.2"/>
  </sheetData>
  <mergeCells count="11">
    <mergeCell ref="A34:E34"/>
    <mergeCell ref="A35:E35"/>
    <mergeCell ref="G35:H35"/>
    <mergeCell ref="A1:H1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сод. жилья</vt:lpstr>
      <vt:lpstr>расход по дому ТО</vt:lpstr>
      <vt:lpstr>Р И С отчет2020</vt:lpstr>
      <vt:lpstr>Р и Срасход2020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2020-02-26T08:45:52Z</cp:lastPrinted>
  <dcterms:created xsi:type="dcterms:W3CDTF">2015-02-24T21:57:31Z</dcterms:created>
  <dcterms:modified xsi:type="dcterms:W3CDTF">2021-01-26T09:36:44Z</dcterms:modified>
</cp:coreProperties>
</file>