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иСотчет18" sheetId="9" r:id="rId5"/>
    <sheet name="РиСрасход18" sheetId="10" r:id="rId6"/>
  </sheets>
  <calcPr calcId="145621"/>
</workbook>
</file>

<file path=xl/calcChain.xml><?xml version="1.0" encoding="utf-8"?>
<calcChain xmlns="http://schemas.openxmlformats.org/spreadsheetml/2006/main"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<sst xmlns="http://schemas.openxmlformats.org/spreadsheetml/2006/main" count="194" uniqueCount="139">
  <si>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</si>
  <si>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</si>
  <si>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</si>
  <si>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</si>
  <si>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</si>
  <si>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</si>
  <si>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</si>
  <si>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</si>
  <si>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</si>
  <si>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</si>
  <si>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</si>
  <si>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</si>
  <si>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</si>
  <si>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</si>
  <si>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</si>
  <si>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</si>
  <si>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</si>
  <si>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</si>
  <si>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</si>
  <si>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</si>
  <si>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</si>
  <si>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</si>
  <si>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</si>
  <si>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</si>
  <si>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</si>
  <si>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</si>
  <si>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</si>
  <si>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</si>
  <si>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</si>
  <si>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</si>
  <si>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</si>
  <si>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</si>
  <si>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</si>
  <si>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</si>
  <si>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</si>
  <si>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</si>
  <si>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</si>
  <si>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</si>
  <si>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</si>
  <si>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</si>
  <si>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</si>
  <si>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</si>
  <si>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</si>
  <si>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</si>
  <si>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</si>
  <si>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</si>
  <si>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</si>
  <si>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</si>
  <si>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</si>
  <si>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</si>
  <si>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</si>
  <si>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</si>
  <si>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</si>
  <si>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</si>
  <si>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</si>
  <si>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</si>
  <si>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</si>
  <si>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</si>
  <si>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</si>
  <si>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</si>
  <si>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</si>
  <si>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</si>
  <si>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</si>
  <si>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</si>
  <si>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</si>
  <si>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</si>
  <si>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</si>
  <si>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</si>
  <si>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</si>
  <si>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</si>
  <si>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</si>
  <si>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</si>
  <si>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</si>
  <si>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</si>
  <si>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</si>
  <si>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</si>
  <si>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</si>
  <si>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</si>
  <si>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</si>
  <si>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</si>
  <si>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</si>
  <si>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</si>
  <si>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</si>
  <si>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апрель</t>
  </si>
  <si>
    <t>Ремонт и Содержание жилья</t>
  </si>
  <si>
    <t xml:space="preserve"> итого</t>
  </si>
  <si>
    <t>Остаток денежных средств дома на 31.12.2015 г</t>
  </si>
  <si>
    <t>Генеральный директор ООО У0 "ТаганСервис"___________________________________________</t>
  </si>
  <si>
    <t>акт</t>
  </si>
  <si>
    <t>номер</t>
  </si>
  <si>
    <t>дата</t>
  </si>
  <si>
    <t>июль</t>
  </si>
  <si>
    <t>территория</t>
  </si>
  <si>
    <t>август</t>
  </si>
  <si>
    <t>гидравлические испытания</t>
  </si>
  <si>
    <t>октябрь</t>
  </si>
  <si>
    <t>ноябрь</t>
  </si>
  <si>
    <t>изготовление и доставка пескопасты</t>
  </si>
  <si>
    <t>прочистка выпуска</t>
  </si>
  <si>
    <t>декабрь</t>
  </si>
  <si>
    <t>сентябрь</t>
  </si>
  <si>
    <t>Информация о собранных и израсходованных денежных средствах по статье "Ремонт и Содержание  Жилья" за период с 01.01.2019 г по 31.12.2019 г по адресу ул. Транспортная, 115</t>
  </si>
  <si>
    <t>Переходящее сальдо на 01.01.2019 г.</t>
  </si>
  <si>
    <t>дебиторская задолженность жителей по состоянию  на 01.01.2020 г. состовляет:</t>
  </si>
  <si>
    <t>Остаток денежных средств дома по статье "Ремонт и Содержание жилья" на 31.12.2019 г</t>
  </si>
  <si>
    <t>Информация о выполненных работах по статье "Ремонт и  Содержание жилья"  за период с  01.01.2019 г по 31.12.2019 г по адресу  ул. Транспортная, 115</t>
  </si>
  <si>
    <t>январь</t>
  </si>
  <si>
    <t>устр. ограждения</t>
  </si>
  <si>
    <t>КНС</t>
  </si>
  <si>
    <t>производство трубопечных работ</t>
  </si>
  <si>
    <t>доставка и разгрузка материалов</t>
  </si>
  <si>
    <t>подвал ЦО</t>
  </si>
  <si>
    <t>установка заглушек</t>
  </si>
  <si>
    <t>май</t>
  </si>
  <si>
    <t>весенний осмотр</t>
  </si>
  <si>
    <t>июнь</t>
  </si>
  <si>
    <t>покос травы</t>
  </si>
  <si>
    <t>подъезд</t>
  </si>
  <si>
    <t>приварка дверной петли</t>
  </si>
  <si>
    <t>кв. 10,57</t>
  </si>
  <si>
    <t>смена труб ф 25мм</t>
  </si>
  <si>
    <t>ЦО и ввод</t>
  </si>
  <si>
    <t>окраска труб</t>
  </si>
  <si>
    <t>кв. 10 ЦО</t>
  </si>
  <si>
    <t>установка кранов ф 25мм</t>
  </si>
  <si>
    <t xml:space="preserve">ЦО  </t>
  </si>
  <si>
    <t>установка дроссельной шайбы</t>
  </si>
  <si>
    <t>опломбировка после замены ПУ</t>
  </si>
  <si>
    <t xml:space="preserve">кровля </t>
  </si>
  <si>
    <t>изготовление фасонных изделий</t>
  </si>
  <si>
    <t>смена колена, в/с труб</t>
  </si>
  <si>
    <t>ремонт двери</t>
  </si>
  <si>
    <t>ЦК</t>
  </si>
  <si>
    <t>прочистка линии</t>
  </si>
  <si>
    <t>осенний осмотр</t>
  </si>
  <si>
    <t>ВРУ</t>
  </si>
  <si>
    <t>ремонт  ВРУ</t>
  </si>
  <si>
    <t>замки</t>
  </si>
  <si>
    <t>цемент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</si>
</sst>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6" fillId="0" borderId="15" xfId="0" applyFont="1" applyBorder="1" applyAlignment="1">
      <alignment horizontal="center"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1" xfId="0" applyNumberForma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/>
    <xf numFmtId="4" fontId="4" fillId="0" borderId="11" xfId="0" applyNumberFormat="1" applyFon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7" fillId="0" borderId="1" xfId="0" applyFont="1" applyBorder="1"/>
    <xf numFmtId="0" fontId="10" fillId="0" borderId="1" xfId="0" applyFont="1" applyBorder="1" applyAlignment="1">
      <alignment wrapText="1"/>
    </xf>
    <xf numFmtId="4" fontId="7" fillId="0" borderId="1" xfId="0" applyNumberFormat="1" applyFont="1" applyFill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0" fillId="0" borderId="0" xfId="0"/>
    <xf numFmtId="0" fontId="0" fillId="0" borderId="4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4" fontId="0" fillId="0" borderId="0" xfId="0" applyNumberFormat="1"/>
    <xf numFmtId="0" fontId="0" fillId="0" borderId="0" xfId="0" applyFill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73</v>
      </c>
      <c r="Q2" s="15" t="s">
        <v>72</v>
      </c>
      <c r="R2" s="15" t="s">
        <v>37</v>
      </c>
      <c r="S2" s="15" t="s">
        <v>74</v>
      </c>
      <c r="T2" s="15" t="s">
        <v>72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70</v>
      </c>
      <c r="AP2" s="17" t="s">
        <v>33</v>
      </c>
    </row>
    <row r="3" spans="1:42" x14ac:dyDescent="0.2">
      <c r="A3" s="12" t="s">
        <v>71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36">
        <f>AF3*1.5%</f>
        <v>0</v>
      </c>
      <c r="AP3" s="20">
        <f>AN3*1.5%</f>
        <v>0</v>
      </c>
    </row>
    <row r="4" spans="1:42" x14ac:dyDescent="0.2">
      <c r="A4" s="12" t="s">
        <v>71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36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71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36">
        <f t="shared" si="8"/>
        <v>0</v>
      </c>
      <c r="AP5" s="20">
        <f t="shared" si="9"/>
        <v>0</v>
      </c>
    </row>
    <row r="6" spans="1:42" x14ac:dyDescent="0.2">
      <c r="A6" s="12" t="s">
        <v>71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36">
        <f t="shared" si="8"/>
        <v>0</v>
      </c>
      <c r="AP6" s="20">
        <f t="shared" si="9"/>
        <v>0</v>
      </c>
    </row>
    <row r="7" spans="1:42" x14ac:dyDescent="0.2">
      <c r="A7" s="12" t="s">
        <v>71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36">
        <f t="shared" si="8"/>
        <v>0</v>
      </c>
      <c r="AP7" s="20">
        <f t="shared" si="9"/>
        <v>0</v>
      </c>
    </row>
    <row r="8" spans="1:42" x14ac:dyDescent="0.2">
      <c r="A8" s="12" t="s">
        <v>71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36">
        <f t="shared" si="8"/>
        <v>0</v>
      </c>
      <c r="AP8" s="20">
        <f t="shared" si="9"/>
        <v>0</v>
      </c>
    </row>
    <row r="9" spans="1:42" x14ac:dyDescent="0.2">
      <c r="A9" s="12" t="s">
        <v>71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36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71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36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71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36">
        <f t="shared" si="8"/>
        <v>0</v>
      </c>
      <c r="AP11" s="20">
        <f t="shared" si="9"/>
        <v>0</v>
      </c>
    </row>
    <row r="12" spans="1:42" x14ac:dyDescent="0.2">
      <c r="A12" s="12" t="s">
        <v>71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36">
        <f t="shared" si="8"/>
        <v>0</v>
      </c>
      <c r="AP12" s="20">
        <f t="shared" si="9"/>
        <v>0</v>
      </c>
    </row>
    <row r="13" spans="1:42" x14ac:dyDescent="0.2">
      <c r="A13" s="12" t="s">
        <v>71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36">
        <f t="shared" si="8"/>
        <v>0</v>
      </c>
      <c r="AP13" s="20">
        <f t="shared" si="9"/>
        <v>0</v>
      </c>
    </row>
    <row r="14" spans="1:42" ht="13.5" thickBot="1" x14ac:dyDescent="0.25">
      <c r="A14" s="12" t="s">
        <v>71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36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46">
        <f>SUM(P3:P14)</f>
        <v>61.55</v>
      </c>
      <c r="Q15" s="46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2" t="s">
        <v>11</v>
      </c>
      <c r="C2" s="82"/>
      <c r="D2" s="82"/>
      <c r="E2" s="82"/>
      <c r="F2" s="82"/>
    </row>
    <row r="3" spans="2:9" ht="26.25" customHeight="1" x14ac:dyDescent="0.35">
      <c r="B3" s="81" t="s">
        <v>82</v>
      </c>
      <c r="C3" s="81"/>
      <c r="D3" s="81"/>
      <c r="E3" s="81"/>
      <c r="F3" s="81"/>
      <c r="G3" s="1"/>
      <c r="H3" s="1"/>
      <c r="I3" s="1"/>
    </row>
    <row r="4" spans="2:9" ht="30" customHeight="1" thickBot="1" x14ac:dyDescent="0.25">
      <c r="B4" s="81"/>
      <c r="C4" s="81"/>
      <c r="D4" s="81"/>
      <c r="E4" s="81"/>
      <c r="F4" s="81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75</v>
      </c>
      <c r="F5" s="6" t="s">
        <v>76</v>
      </c>
    </row>
    <row r="6" spans="2:9" x14ac:dyDescent="0.2">
      <c r="B6" s="38" t="s">
        <v>1</v>
      </c>
      <c r="C6" s="39">
        <f>'отчет тек. ремонт'!B13</f>
        <v>7367.87</v>
      </c>
      <c r="D6" s="39">
        <f>'отчет тек. ремонт'!C13</f>
        <v>3640.2799999999997</v>
      </c>
      <c r="E6" s="39">
        <f>'отчет тек. ремонт'!E13</f>
        <v>4653.3300000000008</v>
      </c>
      <c r="F6" s="47">
        <f>'отчет тек. ремонт'!G15</f>
        <v>77969.775800000003</v>
      </c>
    </row>
    <row r="7" spans="2:9" x14ac:dyDescent="0.2">
      <c r="B7" s="40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48" t="e">
        <f>#REF!</f>
        <v>#REF!</v>
      </c>
    </row>
    <row r="8" spans="2:9" ht="25.5" x14ac:dyDescent="0.2">
      <c r="B8" s="41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49" t="e">
        <f>#REF!</f>
        <v>#REF!</v>
      </c>
    </row>
    <row r="9" spans="2:9" ht="25.5" x14ac:dyDescent="0.2">
      <c r="B9" s="41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2">
        <v>0</v>
      </c>
    </row>
    <row r="10" spans="2:9" x14ac:dyDescent="0.2">
      <c r="B10" s="41" t="s">
        <v>4</v>
      </c>
      <c r="C10" s="2">
        <v>0</v>
      </c>
      <c r="D10" s="2">
        <v>0</v>
      </c>
      <c r="E10" s="2">
        <v>0</v>
      </c>
      <c r="F10" s="42">
        <v>0</v>
      </c>
    </row>
    <row r="11" spans="2:9" x14ac:dyDescent="0.2">
      <c r="B11" s="41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2">
        <v>0</v>
      </c>
    </row>
    <row r="12" spans="2:9" ht="25.5" x14ac:dyDescent="0.2">
      <c r="B12" s="41" t="s">
        <v>6</v>
      </c>
      <c r="C12" s="2">
        <v>0</v>
      </c>
      <c r="D12" s="2">
        <v>0</v>
      </c>
      <c r="E12" s="2">
        <v>0</v>
      </c>
      <c r="F12" s="42">
        <v>0</v>
      </c>
    </row>
    <row r="13" spans="2:9" ht="25.5" x14ac:dyDescent="0.2">
      <c r="B13" s="41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2">
        <f>D13</f>
        <v>560.71</v>
      </c>
    </row>
    <row r="14" spans="2:9" ht="26.25" thickBot="1" x14ac:dyDescent="0.25">
      <c r="B14" s="43" t="s">
        <v>8</v>
      </c>
      <c r="C14" s="44">
        <f>'выборка 15'!AG15</f>
        <v>8071.2799999999988</v>
      </c>
      <c r="D14" s="44">
        <f>'выборка 15'!AH15</f>
        <v>3841.02</v>
      </c>
      <c r="E14" s="44">
        <v>403.66</v>
      </c>
      <c r="F14" s="45">
        <v>0</v>
      </c>
    </row>
    <row r="16" spans="2:9" ht="19.5" customHeight="1" x14ac:dyDescent="0.2">
      <c r="B16" s="83" t="s">
        <v>78</v>
      </c>
      <c r="C16" s="83"/>
      <c r="D16" s="83"/>
      <c r="E16" s="83"/>
      <c r="F16" s="83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84" t="s">
        <v>81</v>
      </c>
      <c r="B2" s="84"/>
      <c r="C2" s="84"/>
      <c r="D2" s="84"/>
      <c r="E2" s="84"/>
      <c r="F2" s="84"/>
      <c r="G2" s="84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85" t="s">
        <v>77</v>
      </c>
      <c r="B4" s="85"/>
      <c r="C4" s="85"/>
      <c r="D4" s="85"/>
      <c r="E4" s="85"/>
      <c r="F4" s="85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86">
        <f>'расход по дому ТР 15'!I12</f>
        <v>54.604199999999999</v>
      </c>
      <c r="E7" s="4">
        <v>4206.7700000000004</v>
      </c>
      <c r="F7" s="4">
        <v>0</v>
      </c>
      <c r="G7" s="86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87"/>
      <c r="E8" s="2">
        <v>0</v>
      </c>
      <c r="F8" s="2">
        <v>0</v>
      </c>
      <c r="G8" s="87"/>
    </row>
    <row r="9" spans="1:7" x14ac:dyDescent="0.2">
      <c r="A9" s="7" t="s">
        <v>63</v>
      </c>
      <c r="B9" s="2">
        <v>0</v>
      </c>
      <c r="C9" s="2">
        <v>0</v>
      </c>
      <c r="D9" s="87"/>
      <c r="E9" s="2">
        <v>0</v>
      </c>
      <c r="F9" s="2">
        <v>0</v>
      </c>
      <c r="G9" s="87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87"/>
      <c r="E10" s="2">
        <f>B10-C10</f>
        <v>446.56</v>
      </c>
      <c r="F10" s="2">
        <v>0</v>
      </c>
      <c r="G10" s="87"/>
    </row>
    <row r="11" spans="1:7" x14ac:dyDescent="0.2">
      <c r="A11" s="7" t="s">
        <v>65</v>
      </c>
      <c r="B11" s="2">
        <v>0</v>
      </c>
      <c r="C11" s="2">
        <v>0</v>
      </c>
      <c r="D11" s="87"/>
      <c r="E11" s="2">
        <v>0</v>
      </c>
      <c r="F11" s="2">
        <v>0</v>
      </c>
      <c r="G11" s="87"/>
    </row>
    <row r="12" spans="1:7" ht="13.5" thickBot="1" x14ac:dyDescent="0.25">
      <c r="A12" s="31" t="s">
        <v>66</v>
      </c>
      <c r="B12" s="2">
        <v>0</v>
      </c>
      <c r="C12" s="2">
        <v>0</v>
      </c>
      <c r="D12" s="88"/>
      <c r="E12" s="2">
        <v>0</v>
      </c>
      <c r="F12" s="2">
        <v>0</v>
      </c>
      <c r="G12" s="88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37">
        <f>G7</f>
        <v>3585.6757999999995</v>
      </c>
    </row>
    <row r="15" spans="1:7" ht="15.75" x14ac:dyDescent="0.25">
      <c r="A15" s="85" t="s">
        <v>79</v>
      </c>
      <c r="B15" s="85"/>
      <c r="C15" s="85"/>
      <c r="D15" s="85"/>
      <c r="E15" s="85"/>
      <c r="F15" s="85"/>
      <c r="G15" s="35">
        <f>G4+C13-D13</f>
        <v>77969.775800000003</v>
      </c>
    </row>
    <row r="17" spans="1:5" x14ac:dyDescent="0.2">
      <c r="A17" s="83" t="s">
        <v>78</v>
      </c>
      <c r="B17" s="83"/>
      <c r="C17" s="83"/>
      <c r="D17" s="83"/>
      <c r="E17" s="83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5" t="s">
        <v>80</v>
      </c>
      <c r="B1" s="95"/>
      <c r="C1" s="95"/>
      <c r="D1" s="95"/>
      <c r="E1" s="95"/>
      <c r="F1" s="95"/>
      <c r="G1" s="95"/>
      <c r="H1" s="95"/>
      <c r="I1" s="95"/>
    </row>
    <row r="2" spans="1:9" ht="16.5" customHeight="1" x14ac:dyDescent="0.2">
      <c r="A2" s="96" t="s">
        <v>12</v>
      </c>
      <c r="B2" s="98" t="s">
        <v>13</v>
      </c>
      <c r="C2" s="98" t="s">
        <v>14</v>
      </c>
      <c r="D2" s="98" t="s">
        <v>15</v>
      </c>
      <c r="E2" s="98" t="s">
        <v>16</v>
      </c>
      <c r="F2" s="98" t="s">
        <v>17</v>
      </c>
      <c r="G2" s="98" t="s">
        <v>18</v>
      </c>
      <c r="H2" s="98" t="s">
        <v>19</v>
      </c>
      <c r="I2" s="98" t="s">
        <v>20</v>
      </c>
    </row>
    <row r="3" spans="1:9" ht="29.25" customHeight="1" thickBot="1" x14ac:dyDescent="0.25">
      <c r="A3" s="97"/>
      <c r="B3" s="99"/>
      <c r="C3" s="99"/>
      <c r="D3" s="99"/>
      <c r="E3" s="99"/>
      <c r="F3" s="99"/>
      <c r="G3" s="99"/>
      <c r="H3" s="99"/>
      <c r="I3" s="99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89" t="s">
        <v>21</v>
      </c>
      <c r="B11" s="90"/>
      <c r="C11" s="90"/>
      <c r="D11" s="90"/>
      <c r="E11" s="90"/>
      <c r="F11" s="90"/>
      <c r="G11" s="90"/>
      <c r="H11" s="91"/>
      <c r="I11" s="24">
        <f>'выборка 15'!M15+'выборка 15'!N15</f>
        <v>54.604199999999999</v>
      </c>
    </row>
    <row r="12" spans="1:9" ht="15.75" thickBot="1" x14ac:dyDescent="0.3">
      <c r="A12" s="92" t="s">
        <v>22</v>
      </c>
      <c r="B12" s="93"/>
      <c r="C12" s="93"/>
      <c r="D12" s="93"/>
      <c r="E12" s="93"/>
      <c r="F12" s="93"/>
      <c r="G12" s="93"/>
      <c r="H12" s="94"/>
      <c r="I12" s="25">
        <f>SUM(I4:I11)</f>
        <v>54.604199999999999</v>
      </c>
    </row>
    <row r="15" spans="1:9" x14ac:dyDescent="0.2">
      <c r="A15" s="83" t="s">
        <v>78</v>
      </c>
      <c r="B15" s="83"/>
      <c r="C15" s="83"/>
      <c r="D15" s="83"/>
      <c r="E15" s="83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D20" sqref="D20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85.5" customHeight="1" x14ac:dyDescent="0.2">
      <c r="A2" s="100" t="s">
        <v>101</v>
      </c>
      <c r="B2" s="100"/>
      <c r="C2" s="100"/>
      <c r="D2" s="100"/>
    </row>
    <row r="3" spans="1:4" ht="23.25" x14ac:dyDescent="0.35">
      <c r="A3" s="55"/>
      <c r="B3" s="55"/>
      <c r="C3" s="55"/>
      <c r="D3" s="55"/>
    </row>
    <row r="4" spans="1:4" ht="13.5" thickBot="1" x14ac:dyDescent="0.25"/>
    <row r="5" spans="1:4" ht="31.5" x14ac:dyDescent="0.2">
      <c r="A5" s="50"/>
      <c r="B5" s="52" t="s">
        <v>56</v>
      </c>
      <c r="C5" s="52" t="s">
        <v>57</v>
      </c>
      <c r="D5" s="52" t="s">
        <v>58</v>
      </c>
    </row>
    <row r="6" spans="1:4" ht="21.75" customHeight="1" x14ac:dyDescent="0.2">
      <c r="A6" s="59" t="s">
        <v>102</v>
      </c>
      <c r="B6" s="60"/>
      <c r="C6" s="61">
        <v>57214.692559999996</v>
      </c>
      <c r="D6" s="60"/>
    </row>
    <row r="7" spans="1:4" ht="23.25" customHeight="1" x14ac:dyDescent="0.2">
      <c r="A7" s="12" t="s">
        <v>84</v>
      </c>
      <c r="B7" s="62">
        <v>331129.70000000007</v>
      </c>
      <c r="C7" s="62">
        <v>294108.91000000003</v>
      </c>
      <c r="D7" s="57">
        <v>121951.27732000001</v>
      </c>
    </row>
    <row r="8" spans="1:4" ht="25.5" x14ac:dyDescent="0.2">
      <c r="A8" s="3" t="s">
        <v>68</v>
      </c>
      <c r="B8" s="63">
        <v>0</v>
      </c>
      <c r="C8" s="63"/>
      <c r="D8" s="63">
        <v>60754.80000000001</v>
      </c>
    </row>
    <row r="9" spans="1:4" ht="39" thickBot="1" x14ac:dyDescent="0.25">
      <c r="A9" s="3" t="s">
        <v>69</v>
      </c>
      <c r="B9" s="63">
        <v>0</v>
      </c>
      <c r="C9" s="63"/>
      <c r="D9" s="57">
        <v>21871.727999999999</v>
      </c>
    </row>
    <row r="10" spans="1:4" ht="15.75" thickBot="1" x14ac:dyDescent="0.3">
      <c r="A10" s="32" t="s">
        <v>85</v>
      </c>
      <c r="B10" s="64">
        <v>331129.70000000007</v>
      </c>
      <c r="C10" s="64">
        <v>351323.60256000003</v>
      </c>
      <c r="D10" s="65">
        <v>204577.80532000001</v>
      </c>
    </row>
    <row r="12" spans="1:4" ht="15.75" hidden="1" x14ac:dyDescent="0.25">
      <c r="A12" s="85" t="s">
        <v>86</v>
      </c>
      <c r="B12" s="85"/>
      <c r="C12" s="85"/>
      <c r="D12" s="66">
        <v>57214.692559999996</v>
      </c>
    </row>
    <row r="13" spans="1:4" ht="15" x14ac:dyDescent="0.25">
      <c r="A13" s="101" t="s">
        <v>104</v>
      </c>
      <c r="B13" s="101"/>
      <c r="C13" s="101"/>
      <c r="D13" s="53">
        <v>146745.79724000001</v>
      </c>
    </row>
    <row r="15" spans="1:4" ht="15.75" x14ac:dyDescent="0.25">
      <c r="A15" s="56"/>
      <c r="B15" s="56"/>
      <c r="C15" s="56"/>
      <c r="D15" s="56"/>
    </row>
    <row r="16" spans="1:4" x14ac:dyDescent="0.2">
      <c r="A16" s="102" t="s">
        <v>103</v>
      </c>
      <c r="B16" s="102"/>
      <c r="C16" s="102"/>
      <c r="D16" s="54">
        <v>135524.1</v>
      </c>
    </row>
    <row r="17" spans="1:4" ht="15.75" x14ac:dyDescent="0.25">
      <c r="A17" s="56"/>
      <c r="B17" s="56"/>
      <c r="C17" s="56"/>
      <c r="D17" s="56"/>
    </row>
    <row r="18" spans="1:4" ht="12.75" customHeight="1" x14ac:dyDescent="0.2">
      <c r="A18" s="51" t="s">
        <v>87</v>
      </c>
      <c r="B18" s="51"/>
      <c r="C18" s="51"/>
      <c r="D18" s="51"/>
    </row>
  </sheetData>
  <mergeCells count="4">
    <mergeCell ref="A2:D2"/>
    <mergeCell ref="A12:C12"/>
    <mergeCell ref="A13:C13"/>
    <mergeCell ref="A16:C16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K22" sqref="K22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  <col min="10" max="10" width="9.85546875" bestFit="1" customWidth="1"/>
  </cols>
  <sheetData>
    <row r="1" spans="1:10" ht="77.25" customHeight="1" thickBot="1" x14ac:dyDescent="0.25">
      <c r="A1" s="107" t="s">
        <v>105</v>
      </c>
      <c r="B1" s="107"/>
      <c r="C1" s="107"/>
      <c r="D1" s="107"/>
      <c r="E1" s="107"/>
      <c r="F1" s="107"/>
      <c r="G1" s="107"/>
      <c r="H1" s="107"/>
    </row>
    <row r="2" spans="1:10" ht="15.75" x14ac:dyDescent="0.25">
      <c r="A2" s="108" t="s">
        <v>12</v>
      </c>
      <c r="B2" s="110" t="s">
        <v>13</v>
      </c>
      <c r="C2" s="110" t="s">
        <v>14</v>
      </c>
      <c r="D2" s="110" t="s">
        <v>15</v>
      </c>
      <c r="E2" s="110" t="s">
        <v>16</v>
      </c>
      <c r="F2" s="110" t="s">
        <v>20</v>
      </c>
      <c r="G2" s="112" t="s">
        <v>88</v>
      </c>
      <c r="H2" s="113"/>
    </row>
    <row r="3" spans="1:10" ht="16.5" thickBot="1" x14ac:dyDescent="0.3">
      <c r="A3" s="109"/>
      <c r="B3" s="111"/>
      <c r="C3" s="111"/>
      <c r="D3" s="111"/>
      <c r="E3" s="111"/>
      <c r="F3" s="111"/>
      <c r="G3" s="67" t="s">
        <v>89</v>
      </c>
      <c r="H3" s="68" t="s">
        <v>90</v>
      </c>
    </row>
    <row r="4" spans="1:10" x14ac:dyDescent="0.2">
      <c r="A4" s="58">
        <v>1</v>
      </c>
      <c r="B4" s="58">
        <v>2019</v>
      </c>
      <c r="C4" s="58" t="s">
        <v>106</v>
      </c>
      <c r="D4" s="69" t="s">
        <v>92</v>
      </c>
      <c r="E4" s="70" t="s">
        <v>97</v>
      </c>
      <c r="F4" s="71">
        <v>1365</v>
      </c>
      <c r="G4" s="8"/>
      <c r="H4" s="8"/>
    </row>
    <row r="5" spans="1:10" s="74" customFormat="1" x14ac:dyDescent="0.2">
      <c r="A5" s="76">
        <v>2</v>
      </c>
      <c r="B5" s="76">
        <v>2019</v>
      </c>
      <c r="C5" s="76" t="s">
        <v>106</v>
      </c>
      <c r="D5" s="77" t="s">
        <v>92</v>
      </c>
      <c r="E5" s="78" t="s">
        <v>107</v>
      </c>
      <c r="F5" s="71">
        <v>969</v>
      </c>
      <c r="G5" s="75"/>
      <c r="H5" s="75"/>
      <c r="J5" s="79"/>
    </row>
    <row r="6" spans="1:10" x14ac:dyDescent="0.2">
      <c r="A6" s="58">
        <v>3</v>
      </c>
      <c r="B6" s="58">
        <v>2019</v>
      </c>
      <c r="C6" s="58" t="s">
        <v>106</v>
      </c>
      <c r="D6" s="69" t="s">
        <v>108</v>
      </c>
      <c r="E6" s="70" t="s">
        <v>98</v>
      </c>
      <c r="F6" s="71">
        <v>1747</v>
      </c>
      <c r="G6" s="8"/>
      <c r="H6" s="8"/>
    </row>
    <row r="7" spans="1:10" s="74" customFormat="1" x14ac:dyDescent="0.2">
      <c r="A7" s="76">
        <v>4</v>
      </c>
      <c r="B7" s="76">
        <v>2019</v>
      </c>
      <c r="C7" s="76" t="s">
        <v>106</v>
      </c>
      <c r="D7" s="77"/>
      <c r="E7" s="78" t="s">
        <v>109</v>
      </c>
      <c r="F7" s="71">
        <v>881</v>
      </c>
      <c r="G7" s="75"/>
      <c r="H7" s="75"/>
    </row>
    <row r="8" spans="1:10" s="74" customFormat="1" x14ac:dyDescent="0.2">
      <c r="A8" s="76">
        <v>5</v>
      </c>
      <c r="B8" s="76">
        <v>2019</v>
      </c>
      <c r="C8" s="76" t="s">
        <v>83</v>
      </c>
      <c r="D8" s="77" t="s">
        <v>92</v>
      </c>
      <c r="E8" s="78" t="s">
        <v>110</v>
      </c>
      <c r="F8" s="71">
        <v>2279</v>
      </c>
      <c r="G8" s="75"/>
      <c r="H8" s="75"/>
    </row>
    <row r="9" spans="1:10" s="74" customFormat="1" x14ac:dyDescent="0.2">
      <c r="A9" s="76">
        <v>6</v>
      </c>
      <c r="B9" s="76">
        <v>2019</v>
      </c>
      <c r="C9" s="76" t="s">
        <v>83</v>
      </c>
      <c r="D9" s="77" t="s">
        <v>111</v>
      </c>
      <c r="E9" s="78" t="s">
        <v>112</v>
      </c>
      <c r="F9" s="71">
        <v>3851</v>
      </c>
      <c r="G9" s="75"/>
      <c r="H9" s="75"/>
    </row>
    <row r="10" spans="1:10" s="74" customFormat="1" x14ac:dyDescent="0.2">
      <c r="A10" s="76">
        <v>7</v>
      </c>
      <c r="B10" s="76">
        <v>2019</v>
      </c>
      <c r="C10" s="76" t="s">
        <v>113</v>
      </c>
      <c r="D10" s="77"/>
      <c r="E10" s="78" t="s">
        <v>114</v>
      </c>
      <c r="F10" s="71">
        <v>463</v>
      </c>
      <c r="G10" s="75"/>
      <c r="H10" s="75"/>
    </row>
    <row r="11" spans="1:10" s="74" customFormat="1" x14ac:dyDescent="0.2">
      <c r="A11" s="76">
        <v>8</v>
      </c>
      <c r="B11" s="76">
        <v>2019</v>
      </c>
      <c r="C11" s="76" t="s">
        <v>115</v>
      </c>
      <c r="D11" s="77" t="s">
        <v>92</v>
      </c>
      <c r="E11" s="78" t="s">
        <v>116</v>
      </c>
      <c r="F11" s="71">
        <v>1247</v>
      </c>
      <c r="G11" s="75"/>
      <c r="H11" s="75"/>
    </row>
    <row r="12" spans="1:10" s="74" customFormat="1" x14ac:dyDescent="0.2">
      <c r="A12" s="76">
        <v>9</v>
      </c>
      <c r="B12" s="76">
        <v>2019</v>
      </c>
      <c r="C12" s="76" t="s">
        <v>91</v>
      </c>
      <c r="D12" s="77" t="s">
        <v>117</v>
      </c>
      <c r="E12" s="78" t="s">
        <v>118</v>
      </c>
      <c r="F12" s="71">
        <v>600</v>
      </c>
      <c r="G12" s="75"/>
      <c r="H12" s="75"/>
    </row>
    <row r="13" spans="1:10" s="74" customFormat="1" x14ac:dyDescent="0.2">
      <c r="A13" s="76">
        <v>10</v>
      </c>
      <c r="B13" s="76">
        <v>2019</v>
      </c>
      <c r="C13" s="76" t="s">
        <v>93</v>
      </c>
      <c r="D13" s="77" t="s">
        <v>119</v>
      </c>
      <c r="E13" s="78" t="s">
        <v>120</v>
      </c>
      <c r="F13" s="71">
        <v>1028</v>
      </c>
      <c r="G13" s="75"/>
      <c r="H13" s="75"/>
    </row>
    <row r="14" spans="1:10" s="74" customFormat="1" x14ac:dyDescent="0.2">
      <c r="A14" s="76">
        <v>11</v>
      </c>
      <c r="B14" s="76">
        <v>2019</v>
      </c>
      <c r="C14" s="76" t="s">
        <v>93</v>
      </c>
      <c r="D14" s="77" t="s">
        <v>121</v>
      </c>
      <c r="E14" s="78" t="s">
        <v>94</v>
      </c>
      <c r="F14" s="71">
        <v>22814</v>
      </c>
      <c r="G14" s="75"/>
      <c r="H14" s="75"/>
    </row>
    <row r="15" spans="1:10" s="74" customFormat="1" x14ac:dyDescent="0.2">
      <c r="A15" s="76">
        <v>12</v>
      </c>
      <c r="B15" s="76">
        <v>2019</v>
      </c>
      <c r="C15" s="76" t="s">
        <v>100</v>
      </c>
      <c r="D15" s="77" t="s">
        <v>92</v>
      </c>
      <c r="E15" s="78" t="s">
        <v>122</v>
      </c>
      <c r="F15" s="71">
        <v>3469</v>
      </c>
      <c r="G15" s="75"/>
      <c r="H15" s="75"/>
    </row>
    <row r="16" spans="1:10" s="74" customFormat="1" x14ac:dyDescent="0.2">
      <c r="A16" s="76">
        <v>13</v>
      </c>
      <c r="B16" s="76">
        <v>2019</v>
      </c>
      <c r="C16" s="76" t="s">
        <v>95</v>
      </c>
      <c r="D16" s="77" t="s">
        <v>123</v>
      </c>
      <c r="E16" s="78" t="s">
        <v>124</v>
      </c>
      <c r="F16" s="71">
        <v>1982</v>
      </c>
      <c r="G16" s="75"/>
      <c r="H16" s="75"/>
    </row>
    <row r="17" spans="1:9" s="74" customFormat="1" x14ac:dyDescent="0.2">
      <c r="A17" s="76">
        <v>14</v>
      </c>
      <c r="B17" s="76">
        <v>2019</v>
      </c>
      <c r="C17" s="76" t="s">
        <v>95</v>
      </c>
      <c r="D17" s="77" t="s">
        <v>125</v>
      </c>
      <c r="E17" s="78" t="s">
        <v>126</v>
      </c>
      <c r="F17" s="71">
        <v>2530</v>
      </c>
      <c r="G17" s="75"/>
      <c r="H17" s="75"/>
    </row>
    <row r="18" spans="1:9" s="74" customFormat="1" x14ac:dyDescent="0.2">
      <c r="A18" s="76">
        <v>15</v>
      </c>
      <c r="B18" s="76">
        <v>2019</v>
      </c>
      <c r="C18" s="76" t="s">
        <v>95</v>
      </c>
      <c r="D18" s="77"/>
      <c r="E18" s="78" t="s">
        <v>127</v>
      </c>
      <c r="F18" s="71">
        <v>430.25</v>
      </c>
      <c r="G18" s="75"/>
      <c r="H18" s="75"/>
    </row>
    <row r="19" spans="1:9" s="74" customFormat="1" x14ac:dyDescent="0.2">
      <c r="A19" s="76">
        <v>16</v>
      </c>
      <c r="B19" s="76">
        <v>2019</v>
      </c>
      <c r="C19" s="76" t="s">
        <v>96</v>
      </c>
      <c r="D19" s="77" t="s">
        <v>128</v>
      </c>
      <c r="E19" s="78" t="s">
        <v>129</v>
      </c>
      <c r="F19" s="71">
        <v>2878</v>
      </c>
      <c r="G19" s="75"/>
      <c r="H19" s="75"/>
      <c r="I19" s="80"/>
    </row>
    <row r="20" spans="1:9" s="74" customFormat="1" x14ac:dyDescent="0.2">
      <c r="A20" s="76">
        <v>17</v>
      </c>
      <c r="B20" s="76">
        <v>2019</v>
      </c>
      <c r="C20" s="76" t="s">
        <v>96</v>
      </c>
      <c r="D20" s="77" t="s">
        <v>128</v>
      </c>
      <c r="E20" s="78" t="s">
        <v>130</v>
      </c>
      <c r="F20" s="71">
        <v>11127</v>
      </c>
      <c r="G20" s="75"/>
      <c r="H20" s="75"/>
      <c r="I20" s="80"/>
    </row>
    <row r="21" spans="1:9" s="74" customFormat="1" x14ac:dyDescent="0.2">
      <c r="A21" s="76">
        <v>18</v>
      </c>
      <c r="B21" s="76">
        <v>2019</v>
      </c>
      <c r="C21" s="76" t="s">
        <v>96</v>
      </c>
      <c r="D21" s="77" t="s">
        <v>117</v>
      </c>
      <c r="E21" s="78" t="s">
        <v>131</v>
      </c>
      <c r="F21" s="71">
        <v>1333</v>
      </c>
      <c r="G21" s="75"/>
      <c r="H21" s="75"/>
      <c r="I21" s="80"/>
    </row>
    <row r="22" spans="1:9" s="74" customFormat="1" x14ac:dyDescent="0.2">
      <c r="A22" s="76">
        <v>19</v>
      </c>
      <c r="B22" s="76">
        <v>2019</v>
      </c>
      <c r="C22" s="76" t="s">
        <v>96</v>
      </c>
      <c r="D22" s="77" t="s">
        <v>132</v>
      </c>
      <c r="E22" s="78" t="s">
        <v>133</v>
      </c>
      <c r="F22" s="71">
        <v>1485.33</v>
      </c>
      <c r="G22" s="75"/>
      <c r="H22" s="75"/>
      <c r="I22" s="80"/>
    </row>
    <row r="23" spans="1:9" s="74" customFormat="1" x14ac:dyDescent="0.2">
      <c r="A23" s="76">
        <v>20</v>
      </c>
      <c r="B23" s="76">
        <v>2019</v>
      </c>
      <c r="C23" s="76" t="s">
        <v>96</v>
      </c>
      <c r="D23" s="77"/>
      <c r="E23" s="78" t="s">
        <v>134</v>
      </c>
      <c r="F23" s="71">
        <v>525</v>
      </c>
      <c r="G23" s="75"/>
      <c r="H23" s="75"/>
      <c r="I23" s="80"/>
    </row>
    <row r="24" spans="1:9" s="74" customFormat="1" x14ac:dyDescent="0.2">
      <c r="A24" s="76">
        <v>21</v>
      </c>
      <c r="B24" s="76">
        <v>2019</v>
      </c>
      <c r="C24" s="76" t="s">
        <v>96</v>
      </c>
      <c r="D24" s="77" t="s">
        <v>135</v>
      </c>
      <c r="E24" s="78" t="s">
        <v>136</v>
      </c>
      <c r="F24" s="71">
        <v>44996</v>
      </c>
      <c r="G24" s="75"/>
      <c r="H24" s="75"/>
    </row>
    <row r="25" spans="1:9" s="74" customFormat="1" x14ac:dyDescent="0.2">
      <c r="A25" s="76">
        <v>22</v>
      </c>
      <c r="B25" s="76">
        <v>2019</v>
      </c>
      <c r="C25" s="76" t="s">
        <v>96</v>
      </c>
      <c r="D25" s="77"/>
      <c r="E25" s="78" t="s">
        <v>137</v>
      </c>
      <c r="F25" s="71">
        <v>190</v>
      </c>
      <c r="G25" s="75"/>
      <c r="H25" s="75"/>
    </row>
    <row r="26" spans="1:9" s="74" customFormat="1" x14ac:dyDescent="0.2">
      <c r="A26" s="76">
        <v>23</v>
      </c>
      <c r="B26" s="76">
        <v>2019</v>
      </c>
      <c r="C26" s="76" t="s">
        <v>96</v>
      </c>
      <c r="D26" s="77"/>
      <c r="E26" s="78" t="s">
        <v>138</v>
      </c>
      <c r="F26" s="71">
        <v>117</v>
      </c>
      <c r="G26" s="75"/>
      <c r="H26" s="75"/>
    </row>
    <row r="27" spans="1:9" s="74" customFormat="1" x14ac:dyDescent="0.2">
      <c r="A27" s="76">
        <v>24</v>
      </c>
      <c r="B27" s="76">
        <v>2019</v>
      </c>
      <c r="C27" s="76" t="s">
        <v>99</v>
      </c>
      <c r="D27" s="77" t="s">
        <v>92</v>
      </c>
      <c r="E27" s="78" t="s">
        <v>97</v>
      </c>
      <c r="F27" s="71">
        <v>1007</v>
      </c>
      <c r="G27" s="75"/>
      <c r="H27" s="75"/>
    </row>
    <row r="28" spans="1:9" ht="13.5" thickBot="1" x14ac:dyDescent="0.25">
      <c r="A28" s="103" t="s">
        <v>21</v>
      </c>
      <c r="B28" s="104"/>
      <c r="C28" s="104"/>
      <c r="D28" s="104"/>
      <c r="E28" s="104"/>
      <c r="F28" s="72">
        <v>12637.697320000001</v>
      </c>
      <c r="G28" s="8"/>
      <c r="H28" s="8"/>
    </row>
    <row r="29" spans="1:9" ht="15.75" thickBot="1" x14ac:dyDescent="0.3">
      <c r="A29" s="92" t="s">
        <v>22</v>
      </c>
      <c r="B29" s="93"/>
      <c r="C29" s="93"/>
      <c r="D29" s="93"/>
      <c r="E29" s="93"/>
      <c r="F29" s="73">
        <v>121951.27732000001</v>
      </c>
      <c r="G29" s="105"/>
      <c r="H29" s="106"/>
    </row>
    <row r="31" spans="1:9" x14ac:dyDescent="0.2">
      <c r="A31" s="51" t="s">
        <v>87</v>
      </c>
      <c r="B31" s="51"/>
      <c r="C31" s="51"/>
      <c r="D31" s="51"/>
      <c r="E31" s="51"/>
    </row>
    <row r="32" spans="1:9" ht="12.75" customHeight="1" x14ac:dyDescent="0.2">
      <c r="A32" s="51"/>
      <c r="B32" s="51"/>
      <c r="C32" s="51"/>
      <c r="D32" s="51"/>
      <c r="E32" s="51"/>
    </row>
  </sheetData>
  <mergeCells count="11">
    <mergeCell ref="A28:E28"/>
    <mergeCell ref="A29:E29"/>
    <mergeCell ref="G29:H2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РиСотчет18</vt:lpstr>
      <vt:lpstr>РиСрасход18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2020-02-26T08:59:31Z</cp:lastPrinted>
  <dcterms:created xsi:type="dcterms:W3CDTF">2015-02-24T21:57:31Z</dcterms:created>
  <dcterms:modified xsi:type="dcterms:W3CDTF">2020-03-04T09:16:07Z</dcterms:modified>
</cp:coreProperties>
</file>