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B871D87-1B59-47A4-9BCA-F8AF68842BDE}" xr6:coauthVersionLast="46" xr6:coauthVersionMax="46" xr10:uidLastSave="{00000000-0000-0000-0000-000000000000}"/>
  <bookViews>
    <workbookView xWindow="-108" yWindow="-108" windowWidth="23256" windowHeight="12576" tabRatio="599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иСотчет2023г." sheetId="7" r:id="rId3"/>
    <sheet name="РиСрасход2023г." sheetId="8" r:id="rId4"/>
  </sheets>
  <calcPr calcId="191029"/>
</workbook>
</file>

<file path=xl/calcChain.xml><?xml version="1.0" encoding="utf-8"?>
<calcChain xmlns="http://schemas.openxmlformats.org/spreadsheetml/2006/main">
  <c r="F14" i="8" l="1"/>
  <c r="D6" i="7" l="1"/>
  <c r="D9" i="7" s="1"/>
  <c r="C9" i="7"/>
  <c r="D12" i="7" l="1"/>
  <c r="AG10" i="3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<sst xmlns="http://schemas.openxmlformats.org/spreadsheetml/2006/main" count="117" uniqueCount="94">
  <si>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</si>
  <si>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</si>
  <si>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</si>
  <si>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</si>
  <si>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</si>
  <si>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</si>
  <si>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</si>
  <si>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</si>
  <si>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</si>
  <si>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</si>
  <si>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</si>
  <si>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</si>
  <si>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</si>
  <si>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</si>
  <si>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</si>
  <si>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</si>
  <si>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</si>
  <si>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</si>
  <si>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</si>
  <si>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</si>
  <si>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</si>
  <si>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</si>
  <si>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</si>
  <si>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</si>
  <si>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</si>
  <si>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</si>
  <si>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</si>
  <si>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</si>
  <si>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</si>
  <si>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</si>
  <si>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</si>
  <si>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</si>
  <si>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</si>
  <si>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</si>
  <si>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</si>
  <si>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</si>
  <si>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</si>
  <si>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</si>
  <si>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</si>
  <si>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</si>
  <si>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</si>
  <si>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</si>
  <si>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</si>
  <si>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</si>
  <si>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</si>
  <si>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</si>
  <si>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</si>
  <si>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</si>
  <si>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</si>
  <si>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</si>
  <si>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</si>
  <si>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</si>
  <si>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</si>
  <si>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</si>
  <si>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</si>
  <si>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</si>
  <si>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</si>
  <si>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</si>
  <si>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</si>
  <si>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</si>
  <si>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</si>
  <si>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</si>
  <si>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</si>
  <si>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</si>
  <si>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территория</t>
  </si>
  <si>
    <t>Год</t>
  </si>
  <si>
    <t>Месяц</t>
  </si>
  <si>
    <t>Место проведения работ</t>
  </si>
  <si>
    <t>Вид работ</t>
  </si>
  <si>
    <t>Сумма ден. средств</t>
  </si>
  <si>
    <t>май</t>
  </si>
  <si>
    <t>покос травы</t>
  </si>
  <si>
    <t>ЦО и ввод</t>
  </si>
  <si>
    <t>гидравлические испытания</t>
  </si>
  <si>
    <t>апрель</t>
  </si>
  <si>
    <t>ЦО</t>
  </si>
  <si>
    <t>сентябрь</t>
  </si>
  <si>
    <t>октябрь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</si>
  <si>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Транспортная, 133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</si>
  <si>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</si>
  <si>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</si>
  <si>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</si>
  <si>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г. по 31.12.2023г. по адресу  ул. Транспортная, 133</t>
  </si>
  <si>
    <t>закрытие задвижек</t>
  </si>
  <si>
    <t>субботник</t>
  </si>
  <si>
    <t>доставка</t>
  </si>
  <si>
    <t>июнь</t>
  </si>
  <si>
    <t>спил,уборка дерева</t>
  </si>
  <si>
    <t>окраска контейнеров</t>
  </si>
  <si>
    <t>промывка и запуск</t>
  </si>
  <si>
    <t>ноябрь</t>
  </si>
  <si>
    <t>периодическая проверка общедомовых вентканалов</t>
  </si>
  <si>
    <t>декабрь</t>
  </si>
  <si>
    <t>доставка песка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</si>
</sst>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19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17" xfId="0" applyFont="1" applyBorder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0" fontId="0" fillId="0" borderId="11" xfId="0" applyBorder="1" applyAlignment="1">
      <alignment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4" fillId="0" borderId="9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6" fillId="0" borderId="28" xfId="0" applyFont="1" applyBorder="1" applyAlignment="1">
      <alignment horizontal="center" vertical="center" wrapText="1"/>
    </xf>
    <xf numFmtId="4" fontId="4" fillId="0" borderId="18" xfId="0" applyNumberFormat="1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4" fontId="9" fillId="0" borderId="4" xfId="0" applyNumberFormat="1" applyFont="1" applyBorder="1"/>
    <xf numFmtId="4" fontId="11" fillId="0" borderId="9" xfId="0" applyNumberFormat="1" applyFont="1" applyBorder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3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right"/>
    </xf>
    <xf numFmtId="0" fontId="7" fillId="0" borderId="20" xfId="0" applyFont="1" applyBorder="1"/>
    <xf numFmtId="0" fontId="1" fillId="0" borderId="25" xfId="0" applyFont="1" applyBorder="1"/>
    <xf numFmtId="4" fontId="0" fillId="0" borderId="21" xfId="0" applyNumberFormat="1" applyBorder="1" applyAlignment="1">
      <alignment vertical="center"/>
    </xf>
    <xf numFmtId="4" fontId="0" fillId="0" borderId="21" xfId="0" applyNumberFormat="1" applyBorder="1"/>
    <xf numFmtId="4" fontId="0" fillId="0" borderId="15" xfId="0" applyNumberFormat="1" applyBorder="1"/>
    <xf numFmtId="4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U1" workbookViewId="0">
      <selection activeCell="AE13" sqref="AE13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1" t="s">
        <v>19</v>
      </c>
      <c r="B2" s="12" t="s">
        <v>20</v>
      </c>
      <c r="C2" s="12" t="s">
        <v>21</v>
      </c>
      <c r="D2" s="12" t="s">
        <v>23</v>
      </c>
      <c r="E2" s="14" t="s">
        <v>30</v>
      </c>
      <c r="F2" s="12" t="s">
        <v>22</v>
      </c>
      <c r="G2" s="12" t="s">
        <v>24</v>
      </c>
      <c r="H2" s="14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4" t="s">
        <v>28</v>
      </c>
      <c r="N2" s="14" t="s">
        <v>29</v>
      </c>
      <c r="O2" s="12" t="s">
        <v>32</v>
      </c>
      <c r="P2" s="12" t="s">
        <v>33</v>
      </c>
      <c r="Q2" s="12" t="s">
        <v>34</v>
      </c>
      <c r="R2" s="12" t="s">
        <v>35</v>
      </c>
      <c r="S2" s="12" t="s">
        <v>36</v>
      </c>
      <c r="T2" s="12" t="s">
        <v>37</v>
      </c>
      <c r="U2" s="12" t="s">
        <v>38</v>
      </c>
      <c r="V2" s="12" t="s">
        <v>39</v>
      </c>
      <c r="W2" s="12" t="s">
        <v>40</v>
      </c>
      <c r="X2" s="12" t="s">
        <v>41</v>
      </c>
      <c r="Y2" s="12" t="s">
        <v>42</v>
      </c>
      <c r="Z2" s="12" t="s">
        <v>43</v>
      </c>
      <c r="AA2" s="12" t="s">
        <v>44</v>
      </c>
      <c r="AB2" s="12" t="s">
        <v>45</v>
      </c>
      <c r="AC2" s="12" t="s">
        <v>46</v>
      </c>
      <c r="AD2" s="13" t="s">
        <v>47</v>
      </c>
      <c r="AE2" s="12" t="s">
        <v>50</v>
      </c>
      <c r="AF2" s="12" t="s">
        <v>23</v>
      </c>
      <c r="AG2" s="14" t="s">
        <v>30</v>
      </c>
      <c r="AH2" s="12" t="s">
        <v>51</v>
      </c>
      <c r="AI2" s="12" t="s">
        <v>24</v>
      </c>
      <c r="AJ2" s="14" t="s">
        <v>31</v>
      </c>
      <c r="AK2" s="14" t="s">
        <v>57</v>
      </c>
      <c r="AL2" s="14" t="s">
        <v>29</v>
      </c>
    </row>
    <row r="3" spans="1:38" x14ac:dyDescent="0.3">
      <c r="A3" s="10" t="s">
        <v>58</v>
      </c>
      <c r="B3" s="3">
        <v>592.15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21">
        <f>AB3*1.5%</f>
        <v>0</v>
      </c>
      <c r="AL3" s="17">
        <f>AJ3*1.5%</f>
        <v>0</v>
      </c>
    </row>
    <row r="4" spans="1:38" x14ac:dyDescent="0.3">
      <c r="A4" s="10" t="s">
        <v>58</v>
      </c>
      <c r="B4" s="3">
        <v>592.15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21">
        <f t="shared" ref="AK4:AK14" si="6">AB4*1.5%</f>
        <v>0</v>
      </c>
      <c r="AL4" s="17">
        <f t="shared" ref="AL4:AL14" si="7">AJ4*1.5%</f>
        <v>0</v>
      </c>
    </row>
    <row r="5" spans="1:38" x14ac:dyDescent="0.3">
      <c r="A5" s="10" t="s">
        <v>58</v>
      </c>
      <c r="B5" s="3">
        <v>592.15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21">
        <f t="shared" si="6"/>
        <v>0</v>
      </c>
      <c r="AL5" s="17">
        <f t="shared" si="7"/>
        <v>0</v>
      </c>
    </row>
    <row r="6" spans="1:38" x14ac:dyDescent="0.3">
      <c r="A6" s="10" t="s">
        <v>58</v>
      </c>
      <c r="B6" s="3">
        <v>592.15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21">
        <f t="shared" si="6"/>
        <v>0</v>
      </c>
      <c r="AL6" s="17">
        <f t="shared" si="7"/>
        <v>0</v>
      </c>
    </row>
    <row r="7" spans="1:38" x14ac:dyDescent="0.3">
      <c r="A7" s="10" t="s">
        <v>58</v>
      </c>
      <c r="B7" s="3">
        <v>592.15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21">
        <f t="shared" si="6"/>
        <v>0</v>
      </c>
      <c r="AL7" s="17">
        <f t="shared" si="7"/>
        <v>0</v>
      </c>
    </row>
    <row r="8" spans="1:38" x14ac:dyDescent="0.3">
      <c r="A8" s="10" t="s">
        <v>58</v>
      </c>
      <c r="B8" s="3">
        <v>592.15</v>
      </c>
      <c r="C8" s="2">
        <v>2398.23</v>
      </c>
      <c r="D8" s="2">
        <v>0</v>
      </c>
      <c r="E8" s="15">
        <f t="shared" si="0"/>
        <v>2398.23</v>
      </c>
      <c r="F8" s="2">
        <v>0</v>
      </c>
      <c r="G8" s="2">
        <v>0</v>
      </c>
      <c r="H8" s="15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5">
        <f t="shared" si="2"/>
        <v>0</v>
      </c>
      <c r="N8" s="17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5">
        <f t="shared" si="4"/>
        <v>2753.52</v>
      </c>
      <c r="AH8" s="2">
        <v>0</v>
      </c>
      <c r="AI8" s="2">
        <v>0</v>
      </c>
      <c r="AJ8" s="15">
        <f t="shared" si="5"/>
        <v>0</v>
      </c>
      <c r="AK8" s="21">
        <f t="shared" si="6"/>
        <v>0</v>
      </c>
      <c r="AL8" s="17">
        <f t="shared" si="7"/>
        <v>0</v>
      </c>
    </row>
    <row r="9" spans="1:38" x14ac:dyDescent="0.3">
      <c r="A9" s="10" t="s">
        <v>58</v>
      </c>
      <c r="B9" s="3">
        <v>592.15</v>
      </c>
      <c r="C9" s="2">
        <v>0</v>
      </c>
      <c r="D9" s="2">
        <v>0</v>
      </c>
      <c r="E9" s="15">
        <f t="shared" si="0"/>
        <v>0</v>
      </c>
      <c r="F9" s="2">
        <v>2293.85</v>
      </c>
      <c r="G9" s="2">
        <v>0</v>
      </c>
      <c r="H9" s="15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5">
        <f t="shared" si="2"/>
        <v>0</v>
      </c>
      <c r="N9" s="17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5">
        <f t="shared" si="4"/>
        <v>5347.11</v>
      </c>
      <c r="AH9" s="2">
        <v>2975.26</v>
      </c>
      <c r="AI9" s="2">
        <v>0</v>
      </c>
      <c r="AJ9" s="15">
        <f t="shared" si="5"/>
        <v>2975.26</v>
      </c>
      <c r="AK9" s="21">
        <f t="shared" si="6"/>
        <v>2.7473999999999998</v>
      </c>
      <c r="AL9" s="17">
        <f t="shared" si="7"/>
        <v>44.628900000000002</v>
      </c>
    </row>
    <row r="10" spans="1:38" x14ac:dyDescent="0.3">
      <c r="A10" s="10" t="s">
        <v>58</v>
      </c>
      <c r="B10" s="3">
        <v>592.15</v>
      </c>
      <c r="C10" s="2"/>
      <c r="D10" s="2"/>
      <c r="E10" s="15">
        <f t="shared" si="0"/>
        <v>0</v>
      </c>
      <c r="F10" s="2">
        <v>104.31</v>
      </c>
      <c r="G10" s="2"/>
      <c r="H10" s="15">
        <f t="shared" si="1"/>
        <v>104.31</v>
      </c>
      <c r="I10" s="2"/>
      <c r="J10" s="2"/>
      <c r="K10" s="2"/>
      <c r="L10" s="2"/>
      <c r="M10" s="15">
        <f t="shared" si="2"/>
        <v>0</v>
      </c>
      <c r="N10" s="17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5">
        <f t="shared" si="4"/>
        <v>5347.11</v>
      </c>
      <c r="AH10" s="2">
        <v>5130.63</v>
      </c>
      <c r="AI10" s="2">
        <v>0</v>
      </c>
      <c r="AJ10" s="15">
        <f t="shared" si="5"/>
        <v>5130.63</v>
      </c>
      <c r="AK10" s="21">
        <f t="shared" si="6"/>
        <v>3.02115</v>
      </c>
      <c r="AL10" s="17">
        <f t="shared" si="7"/>
        <v>76.959450000000004</v>
      </c>
    </row>
    <row r="11" spans="1:38" x14ac:dyDescent="0.3">
      <c r="A11" s="10" t="s">
        <v>58</v>
      </c>
      <c r="B11" s="3">
        <v>592.15</v>
      </c>
      <c r="C11" s="2"/>
      <c r="D11" s="2"/>
      <c r="E11" s="15">
        <f t="shared" si="0"/>
        <v>0</v>
      </c>
      <c r="F11" s="2"/>
      <c r="G11" s="2"/>
      <c r="H11" s="15">
        <f t="shared" si="1"/>
        <v>0</v>
      </c>
      <c r="I11" s="2"/>
      <c r="J11" s="2"/>
      <c r="K11" s="2"/>
      <c r="L11" s="2"/>
      <c r="M11" s="15">
        <f t="shared" si="2"/>
        <v>0</v>
      </c>
      <c r="N11" s="17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4"/>
        <v>0</v>
      </c>
      <c r="AH11" s="2"/>
      <c r="AI11" s="2"/>
      <c r="AJ11" s="15">
        <f t="shared" si="5"/>
        <v>0</v>
      </c>
      <c r="AK11" s="21">
        <f t="shared" si="6"/>
        <v>0</v>
      </c>
      <c r="AL11" s="17">
        <f t="shared" si="7"/>
        <v>0</v>
      </c>
    </row>
    <row r="12" spans="1:38" x14ac:dyDescent="0.3">
      <c r="A12" s="10" t="s">
        <v>58</v>
      </c>
      <c r="B12" s="3">
        <v>592.15</v>
      </c>
      <c r="C12" s="2"/>
      <c r="D12" s="2"/>
      <c r="E12" s="15">
        <f t="shared" si="0"/>
        <v>0</v>
      </c>
      <c r="F12" s="2"/>
      <c r="G12" s="2"/>
      <c r="H12" s="15">
        <f t="shared" si="1"/>
        <v>0</v>
      </c>
      <c r="I12" s="2"/>
      <c r="J12" s="2"/>
      <c r="K12" s="2"/>
      <c r="L12" s="2"/>
      <c r="M12" s="15">
        <f t="shared" si="2"/>
        <v>0</v>
      </c>
      <c r="N12" s="17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4"/>
        <v>0</v>
      </c>
      <c r="AH12" s="2"/>
      <c r="AI12" s="2"/>
      <c r="AJ12" s="15">
        <f t="shared" si="5"/>
        <v>0</v>
      </c>
      <c r="AK12" s="21">
        <f t="shared" si="6"/>
        <v>0</v>
      </c>
      <c r="AL12" s="17">
        <f t="shared" si="7"/>
        <v>0</v>
      </c>
    </row>
    <row r="13" spans="1:38" x14ac:dyDescent="0.3">
      <c r="A13" s="10" t="s">
        <v>58</v>
      </c>
      <c r="B13" s="3">
        <v>592.15</v>
      </c>
      <c r="C13" s="2"/>
      <c r="D13" s="2"/>
      <c r="E13" s="15">
        <f t="shared" si="0"/>
        <v>0</v>
      </c>
      <c r="F13" s="2"/>
      <c r="G13" s="2"/>
      <c r="H13" s="15">
        <f t="shared" si="1"/>
        <v>0</v>
      </c>
      <c r="I13" s="2"/>
      <c r="J13" s="2"/>
      <c r="K13" s="2"/>
      <c r="L13" s="2"/>
      <c r="M13" s="15">
        <f t="shared" si="2"/>
        <v>0</v>
      </c>
      <c r="N13" s="17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4"/>
        <v>0</v>
      </c>
      <c r="AH13" s="2"/>
      <c r="AI13" s="2"/>
      <c r="AJ13" s="15">
        <f t="shared" si="5"/>
        <v>0</v>
      </c>
      <c r="AK13" s="21">
        <f t="shared" si="6"/>
        <v>0</v>
      </c>
      <c r="AL13" s="17">
        <f t="shared" si="7"/>
        <v>0</v>
      </c>
    </row>
    <row r="14" spans="1:38" ht="14.4" thickBot="1" x14ac:dyDescent="0.35">
      <c r="A14" s="10" t="s">
        <v>58</v>
      </c>
      <c r="B14" s="3">
        <v>592.15</v>
      </c>
      <c r="C14" s="6"/>
      <c r="D14" s="6"/>
      <c r="E14" s="15">
        <f t="shared" si="0"/>
        <v>0</v>
      </c>
      <c r="F14" s="6"/>
      <c r="G14" s="6"/>
      <c r="H14" s="15">
        <f t="shared" si="1"/>
        <v>0</v>
      </c>
      <c r="I14" s="6"/>
      <c r="J14" s="6"/>
      <c r="K14" s="6"/>
      <c r="L14" s="6"/>
      <c r="M14" s="15">
        <f t="shared" si="2"/>
        <v>0</v>
      </c>
      <c r="N14" s="17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5">
        <f t="shared" si="4"/>
        <v>0</v>
      </c>
      <c r="AH14" s="6"/>
      <c r="AI14" s="6"/>
      <c r="AJ14" s="15">
        <f t="shared" si="5"/>
        <v>0</v>
      </c>
      <c r="AK14" s="21">
        <f t="shared" si="6"/>
        <v>0</v>
      </c>
      <c r="AL14" s="17">
        <f t="shared" si="7"/>
        <v>0</v>
      </c>
    </row>
    <row r="15" spans="1:38" ht="14.4" thickBot="1" x14ac:dyDescent="0.35">
      <c r="A15" s="8" t="s">
        <v>18</v>
      </c>
      <c r="B15" s="7">
        <v>0</v>
      </c>
      <c r="C15" s="7">
        <f t="shared" ref="C15:G15" si="8">SUM(C3:C14)</f>
        <v>2398.23</v>
      </c>
      <c r="D15" s="7">
        <f t="shared" si="8"/>
        <v>0</v>
      </c>
      <c r="E15" s="16">
        <f t="shared" si="8"/>
        <v>2398.23</v>
      </c>
      <c r="F15" s="7">
        <f t="shared" si="8"/>
        <v>2398.16</v>
      </c>
      <c r="G15" s="7">
        <f t="shared" si="8"/>
        <v>0</v>
      </c>
      <c r="H15" s="16">
        <f t="shared" ref="H15:AE15" si="9">SUM(H3:H14)</f>
        <v>2398.16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6">
        <f t="shared" si="9"/>
        <v>0</v>
      </c>
      <c r="N15" s="18">
        <f t="shared" si="9"/>
        <v>35.9724</v>
      </c>
      <c r="O15" s="8">
        <f t="shared" si="9"/>
        <v>1042.17</v>
      </c>
      <c r="P15" s="7">
        <f t="shared" si="9"/>
        <v>686.24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3351.59</v>
      </c>
      <c r="Z15" s="7">
        <f t="shared" si="9"/>
        <v>2236.23</v>
      </c>
      <c r="AA15" s="7">
        <f t="shared" si="9"/>
        <v>592.23</v>
      </c>
      <c r="AB15" s="7">
        <f t="shared" si="9"/>
        <v>384.57</v>
      </c>
      <c r="AC15" s="7">
        <f t="shared" si="9"/>
        <v>3801.6400000000003</v>
      </c>
      <c r="AD15" s="9">
        <f t="shared" si="9"/>
        <v>2508.4</v>
      </c>
      <c r="AE15" s="7">
        <f t="shared" si="9"/>
        <v>13447.739999999998</v>
      </c>
      <c r="AF15" s="7"/>
      <c r="AG15" s="16">
        <f>SUM(AG3:AG14)</f>
        <v>13447.739999999998</v>
      </c>
      <c r="AH15" s="7">
        <f>SUM(AH3:AH14)</f>
        <v>8105.89</v>
      </c>
      <c r="AI15" s="7"/>
      <c r="AJ15" s="16">
        <f>SUM(AJ3:AJ14)</f>
        <v>8105.89</v>
      </c>
      <c r="AK15" s="16">
        <f t="shared" ref="AK15" si="10">SUM(AK3:AK14)</f>
        <v>5.7685499999999994</v>
      </c>
      <c r="AL15" s="18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7" workbookViewId="0">
      <selection activeCell="B3" sqref="B3:F4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62" t="s">
        <v>13</v>
      </c>
      <c r="C2" s="62"/>
      <c r="D2" s="62"/>
      <c r="E2" s="62"/>
      <c r="F2" s="62"/>
    </row>
    <row r="3" spans="2:9" ht="26.25" customHeight="1" x14ac:dyDescent="0.45">
      <c r="B3" s="61" t="s">
        <v>60</v>
      </c>
      <c r="C3" s="61"/>
      <c r="D3" s="61"/>
      <c r="E3" s="61"/>
      <c r="F3" s="61"/>
      <c r="G3" s="1"/>
      <c r="H3" s="1"/>
      <c r="I3" s="1"/>
    </row>
    <row r="4" spans="2:9" ht="30" customHeight="1" thickBot="1" x14ac:dyDescent="0.35">
      <c r="B4" s="61"/>
      <c r="C4" s="61"/>
      <c r="D4" s="61"/>
      <c r="E4" s="61"/>
      <c r="F4" s="61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22" t="s">
        <v>1</v>
      </c>
      <c r="C6" s="23" t="e">
        <f>#REF!</f>
        <v>#REF!</v>
      </c>
      <c r="D6" s="23" t="e">
        <f>#REF!</f>
        <v>#REF!</v>
      </c>
      <c r="E6" s="23" t="e">
        <f>#REF!</f>
        <v>#REF!</v>
      </c>
      <c r="F6" s="30" t="e">
        <f>#REF!</f>
        <v>#REF!</v>
      </c>
    </row>
    <row r="7" spans="2:9" x14ac:dyDescent="0.3">
      <c r="B7" s="24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7.6" x14ac:dyDescent="0.3">
      <c r="B8" s="25" t="s">
        <v>2</v>
      </c>
      <c r="C8" s="2" t="e">
        <f>#REF!</f>
        <v>#REF!</v>
      </c>
      <c r="D8" s="19" t="e">
        <f>#REF!</f>
        <v>#REF!</v>
      </c>
      <c r="E8" s="2" t="e">
        <f>#REF!</f>
        <v>#REF!</v>
      </c>
      <c r="F8" s="32" t="e">
        <f>#REF!</f>
        <v>#REF!</v>
      </c>
    </row>
    <row r="9" spans="2:9" ht="55.2" x14ac:dyDescent="0.3">
      <c r="B9" s="25" t="s">
        <v>3</v>
      </c>
      <c r="C9" s="2">
        <v>0</v>
      </c>
      <c r="D9" s="2">
        <v>0</v>
      </c>
      <c r="E9" s="2">
        <v>0</v>
      </c>
      <c r="F9" s="26">
        <v>0</v>
      </c>
    </row>
    <row r="10" spans="2:9" x14ac:dyDescent="0.3">
      <c r="B10" s="25" t="s">
        <v>4</v>
      </c>
      <c r="C10" s="2">
        <v>0</v>
      </c>
      <c r="D10" s="2">
        <v>0</v>
      </c>
      <c r="E10" s="2">
        <v>0</v>
      </c>
      <c r="F10" s="26">
        <v>0</v>
      </c>
    </row>
    <row r="11" spans="2:9" ht="27.6" x14ac:dyDescent="0.3">
      <c r="B11" s="25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6">
        <v>0</v>
      </c>
    </row>
    <row r="12" spans="2:9" x14ac:dyDescent="0.3">
      <c r="B12" s="25" t="s">
        <v>6</v>
      </c>
      <c r="C12" s="2">
        <v>0</v>
      </c>
      <c r="D12" s="2">
        <v>0</v>
      </c>
      <c r="E12" s="2">
        <v>0</v>
      </c>
      <c r="F12" s="26">
        <v>0</v>
      </c>
    </row>
    <row r="13" spans="2:9" x14ac:dyDescent="0.3">
      <c r="B13" s="25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6">
        <v>0</v>
      </c>
    </row>
    <row r="14" spans="2:9" ht="27.6" x14ac:dyDescent="0.3">
      <c r="B14" s="25" t="s">
        <v>8</v>
      </c>
      <c r="C14" s="2">
        <v>0</v>
      </c>
      <c r="D14" s="2">
        <v>0</v>
      </c>
      <c r="E14" s="2">
        <v>0</v>
      </c>
      <c r="F14" s="26">
        <v>0</v>
      </c>
    </row>
    <row r="15" spans="2:9" ht="27.6" x14ac:dyDescent="0.3">
      <c r="B15" s="25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6">
        <v>0</v>
      </c>
    </row>
    <row r="16" spans="2:9" ht="28.2" thickBot="1" x14ac:dyDescent="0.35">
      <c r="B16" s="27" t="s">
        <v>10</v>
      </c>
      <c r="C16" s="28">
        <f>'выборка 15'!AC15</f>
        <v>3801.6400000000003</v>
      </c>
      <c r="D16" s="28">
        <f>'выборка 15'!AD15</f>
        <v>2508.4</v>
      </c>
      <c r="E16" s="28">
        <v>-29.37</v>
      </c>
      <c r="F16" s="29">
        <v>0</v>
      </c>
    </row>
    <row r="18" spans="2:6" ht="19.5" customHeight="1" x14ac:dyDescent="0.3">
      <c r="B18" s="63" t="s">
        <v>59</v>
      </c>
      <c r="C18" s="63"/>
      <c r="D18" s="63"/>
      <c r="E18" s="63"/>
      <c r="F18" s="6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6"/>
  <sheetViews>
    <sheetView tabSelected="1" workbookViewId="0">
      <selection activeCell="A16" sqref="A16:C16"/>
    </sheetView>
  </sheetViews>
  <sheetFormatPr defaultRowHeight="13.8" x14ac:dyDescent="0.3"/>
  <cols>
    <col min="1" max="1" width="33.44140625" customWidth="1"/>
    <col min="2" max="2" width="26.109375" customWidth="1"/>
    <col min="3" max="3" width="34.109375" customWidth="1"/>
    <col min="4" max="4" width="25" customWidth="1"/>
  </cols>
  <sheetData>
    <row r="2" spans="1:4" ht="78.75" customHeight="1" x14ac:dyDescent="0.3">
      <c r="A2" s="64" t="s">
        <v>78</v>
      </c>
      <c r="B2" s="64"/>
      <c r="C2" s="64"/>
      <c r="D2" s="64"/>
    </row>
    <row r="3" spans="1:4" ht="14.4" thickBot="1" x14ac:dyDescent="0.35"/>
    <row r="4" spans="1:4" ht="31.2" x14ac:dyDescent="0.3">
      <c r="A4" s="33"/>
      <c r="B4" s="37" t="s">
        <v>52</v>
      </c>
      <c r="C4" s="37" t="s">
        <v>53</v>
      </c>
      <c r="D4" s="41" t="s">
        <v>54</v>
      </c>
    </row>
    <row r="5" spans="1:4" ht="21.75" customHeight="1" x14ac:dyDescent="0.3">
      <c r="A5" s="55" t="s">
        <v>79</v>
      </c>
      <c r="B5" s="2"/>
      <c r="C5" s="43">
        <v>-53068.22</v>
      </c>
      <c r="D5" s="26"/>
    </row>
    <row r="6" spans="1:4" ht="23.25" customHeight="1" x14ac:dyDescent="0.3">
      <c r="A6" s="56" t="s">
        <v>61</v>
      </c>
      <c r="B6" s="44">
        <v>112091.64</v>
      </c>
      <c r="C6" s="44">
        <v>99110.96</v>
      </c>
      <c r="D6" s="57">
        <f>РиСрасход2023г.!F14</f>
        <v>57552.937819999999</v>
      </c>
    </row>
    <row r="7" spans="1:4" ht="27.6" x14ac:dyDescent="0.3">
      <c r="A7" s="25" t="s">
        <v>55</v>
      </c>
      <c r="B7" s="45">
        <v>0</v>
      </c>
      <c r="C7" s="45"/>
      <c r="D7" s="58">
        <v>15045.839999999998</v>
      </c>
    </row>
    <row r="8" spans="1:4" ht="28.2" thickBot="1" x14ac:dyDescent="0.35">
      <c r="A8" s="27" t="s">
        <v>56</v>
      </c>
      <c r="B8" s="59">
        <v>0</v>
      </c>
      <c r="C8" s="59"/>
      <c r="D8" s="60">
        <v>5416.5023999999994</v>
      </c>
    </row>
    <row r="9" spans="1:4" ht="15" thickBot="1" x14ac:dyDescent="0.35">
      <c r="A9" s="20" t="s">
        <v>62</v>
      </c>
      <c r="B9" s="38">
        <v>39792.92</v>
      </c>
      <c r="C9" s="38">
        <f>SUM(C5:C8)</f>
        <v>46042.740000000005</v>
      </c>
      <c r="D9" s="42">
        <f>SUM(D6:D8)</f>
        <v>78015.280220000001</v>
      </c>
    </row>
    <row r="11" spans="1:4" ht="15.6" hidden="1" x14ac:dyDescent="0.3">
      <c r="A11" s="65" t="s">
        <v>63</v>
      </c>
      <c r="B11" s="65"/>
      <c r="C11" s="65"/>
      <c r="D11" s="46">
        <v>58051.303310000018</v>
      </c>
    </row>
    <row r="12" spans="1:4" ht="14.4" x14ac:dyDescent="0.3">
      <c r="A12" s="66" t="s">
        <v>80</v>
      </c>
      <c r="B12" s="66"/>
      <c r="C12" s="66"/>
      <c r="D12" s="39">
        <f>C9-D9</f>
        <v>-31972.540219999995</v>
      </c>
    </row>
    <row r="14" spans="1:4" x14ac:dyDescent="0.3">
      <c r="A14" s="67" t="s">
        <v>81</v>
      </c>
      <c r="B14" s="67"/>
      <c r="C14" s="67"/>
      <c r="D14" s="40">
        <v>42374.73</v>
      </c>
    </row>
    <row r="15" spans="1:4" x14ac:dyDescent="0.3">
      <c r="A15" s="35"/>
      <c r="B15" s="36"/>
      <c r="C15" s="36"/>
      <c r="D15" s="40"/>
    </row>
    <row r="16" spans="1:4" ht="12.75" customHeight="1" x14ac:dyDescent="0.3">
      <c r="A16" s="68"/>
      <c r="B16" s="68"/>
      <c r="C16" s="68"/>
      <c r="D16" s="34"/>
    </row>
  </sheetData>
  <mergeCells count="5">
    <mergeCell ref="A2:D2"/>
    <mergeCell ref="A11:C11"/>
    <mergeCell ref="A12:C12"/>
    <mergeCell ref="A14:C14"/>
    <mergeCell ref="A16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G22" sqref="G22"/>
    </sheetView>
  </sheetViews>
  <sheetFormatPr defaultColWidth="9.109375" defaultRowHeight="13.2" x14ac:dyDescent="0.25"/>
  <cols>
    <col min="1" max="1" width="4.5546875" style="47" customWidth="1"/>
    <col min="2" max="2" width="9.109375" style="47"/>
    <col min="3" max="3" width="10.33203125" style="47" customWidth="1"/>
    <col min="4" max="4" width="21.88671875" style="47" customWidth="1"/>
    <col min="5" max="5" width="51.44140625" style="47" customWidth="1"/>
    <col min="6" max="6" width="15.5546875" style="47" customWidth="1"/>
    <col min="7" max="16384" width="9.109375" style="47"/>
  </cols>
  <sheetData>
    <row r="1" spans="1:6" ht="73.5" customHeight="1" thickBot="1" x14ac:dyDescent="0.3">
      <c r="A1" s="73" t="s">
        <v>82</v>
      </c>
      <c r="B1" s="73"/>
      <c r="C1" s="73"/>
      <c r="D1" s="73"/>
      <c r="E1" s="73"/>
      <c r="F1" s="73"/>
    </row>
    <row r="2" spans="1:6" ht="15.75" customHeight="1" x14ac:dyDescent="0.25">
      <c r="A2" s="74" t="s">
        <v>16</v>
      </c>
      <c r="B2" s="76" t="s">
        <v>65</v>
      </c>
      <c r="C2" s="76" t="s">
        <v>66</v>
      </c>
      <c r="D2" s="76" t="s">
        <v>67</v>
      </c>
      <c r="E2" s="76" t="s">
        <v>68</v>
      </c>
      <c r="F2" s="76" t="s">
        <v>69</v>
      </c>
    </row>
    <row r="3" spans="1:6" ht="13.8" thickBot="1" x14ac:dyDescent="0.3">
      <c r="A3" s="75"/>
      <c r="B3" s="77"/>
      <c r="C3" s="77"/>
      <c r="D3" s="77"/>
      <c r="E3" s="77"/>
      <c r="F3" s="77"/>
    </row>
    <row r="4" spans="1:6" x14ac:dyDescent="0.25">
      <c r="A4" s="51">
        <v>1</v>
      </c>
      <c r="B4" s="51">
        <v>2023</v>
      </c>
      <c r="C4" s="51" t="s">
        <v>74</v>
      </c>
      <c r="D4" s="52" t="s">
        <v>75</v>
      </c>
      <c r="E4" s="53" t="s">
        <v>83</v>
      </c>
      <c r="F4" s="54">
        <v>601</v>
      </c>
    </row>
    <row r="5" spans="1:6" x14ac:dyDescent="0.25">
      <c r="A5" s="51">
        <v>2</v>
      </c>
      <c r="B5" s="51">
        <v>2023</v>
      </c>
      <c r="C5" s="51" t="s">
        <v>74</v>
      </c>
      <c r="D5" s="52" t="s">
        <v>84</v>
      </c>
      <c r="E5" s="53" t="s">
        <v>85</v>
      </c>
      <c r="F5" s="54">
        <v>2115</v>
      </c>
    </row>
    <row r="6" spans="1:6" x14ac:dyDescent="0.25">
      <c r="A6" s="51">
        <v>3</v>
      </c>
      <c r="B6" s="51">
        <v>2023</v>
      </c>
      <c r="C6" s="51" t="s">
        <v>70</v>
      </c>
      <c r="D6" s="52" t="s">
        <v>72</v>
      </c>
      <c r="E6" s="53" t="s">
        <v>73</v>
      </c>
      <c r="F6" s="54">
        <v>29177</v>
      </c>
    </row>
    <row r="7" spans="1:6" x14ac:dyDescent="0.25">
      <c r="A7" s="51">
        <v>4</v>
      </c>
      <c r="B7" s="51">
        <v>2023</v>
      </c>
      <c r="C7" s="51" t="s">
        <v>70</v>
      </c>
      <c r="D7" s="52" t="s">
        <v>64</v>
      </c>
      <c r="E7" s="53" t="s">
        <v>71</v>
      </c>
      <c r="F7" s="54">
        <v>1617</v>
      </c>
    </row>
    <row r="8" spans="1:6" x14ac:dyDescent="0.25">
      <c r="A8" s="51">
        <v>5</v>
      </c>
      <c r="B8" s="51">
        <v>2023</v>
      </c>
      <c r="C8" s="51" t="s">
        <v>86</v>
      </c>
      <c r="D8" s="52" t="s">
        <v>64</v>
      </c>
      <c r="E8" s="53" t="s">
        <v>87</v>
      </c>
      <c r="F8" s="54">
        <v>3632</v>
      </c>
    </row>
    <row r="9" spans="1:6" x14ac:dyDescent="0.25">
      <c r="A9" s="51">
        <v>6</v>
      </c>
      <c r="B9" s="51">
        <v>2023</v>
      </c>
      <c r="C9" s="51" t="s">
        <v>76</v>
      </c>
      <c r="D9" s="52" t="s">
        <v>64</v>
      </c>
      <c r="E9" s="53" t="s">
        <v>88</v>
      </c>
      <c r="F9" s="54">
        <v>1374</v>
      </c>
    </row>
    <row r="10" spans="1:6" x14ac:dyDescent="0.25">
      <c r="A10" s="51">
        <v>7</v>
      </c>
      <c r="B10" s="51">
        <v>2023</v>
      </c>
      <c r="C10" s="51" t="s">
        <v>77</v>
      </c>
      <c r="D10" s="52" t="s">
        <v>75</v>
      </c>
      <c r="E10" s="53" t="s">
        <v>89</v>
      </c>
      <c r="F10" s="54">
        <v>12330</v>
      </c>
    </row>
    <row r="11" spans="1:6" x14ac:dyDescent="0.25">
      <c r="A11" s="51">
        <v>8</v>
      </c>
      <c r="B11" s="51">
        <v>2023</v>
      </c>
      <c r="C11" s="51" t="s">
        <v>90</v>
      </c>
      <c r="D11" s="52"/>
      <c r="E11" s="53" t="s">
        <v>91</v>
      </c>
      <c r="F11" s="54">
        <v>1200</v>
      </c>
    </row>
    <row r="12" spans="1:6" x14ac:dyDescent="0.25">
      <c r="A12" s="51">
        <v>9</v>
      </c>
      <c r="B12" s="51">
        <v>2023</v>
      </c>
      <c r="C12" s="51" t="s">
        <v>92</v>
      </c>
      <c r="D12" s="52" t="s">
        <v>64</v>
      </c>
      <c r="E12" s="53" t="s">
        <v>93</v>
      </c>
      <c r="F12" s="54">
        <v>1388</v>
      </c>
    </row>
    <row r="13" spans="1:6" ht="13.8" thickBot="1" x14ac:dyDescent="0.3">
      <c r="A13" s="69" t="s">
        <v>17</v>
      </c>
      <c r="B13" s="70"/>
      <c r="C13" s="70"/>
      <c r="D13" s="70"/>
      <c r="E13" s="70"/>
      <c r="F13" s="48">
        <v>4118.9378200000001</v>
      </c>
    </row>
    <row r="14" spans="1:6" ht="14.4" thickBot="1" x14ac:dyDescent="0.3">
      <c r="A14" s="71" t="s">
        <v>18</v>
      </c>
      <c r="B14" s="72"/>
      <c r="C14" s="72"/>
      <c r="D14" s="72"/>
      <c r="E14" s="72"/>
      <c r="F14" s="49">
        <f>SUM(F4:F13)</f>
        <v>57552.937819999999</v>
      </c>
    </row>
    <row r="18" spans="1:5" ht="12.75" customHeight="1" x14ac:dyDescent="0.25">
      <c r="A18" s="50"/>
      <c r="B18" s="50"/>
      <c r="C18" s="50"/>
      <c r="D18" s="50"/>
      <c r="E18" s="50"/>
    </row>
  </sheetData>
  <mergeCells count="9">
    <mergeCell ref="A13:E13"/>
    <mergeCell ref="A14:E14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РиСотчет2023г.</vt:lpstr>
      <vt:lpstr>РиСрасход2023г.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2023-03-17T06:55:44Z</cp:lastPrinted>
  <dcterms:created xsi:type="dcterms:W3CDTF">2015-02-24T21:57:31Z</dcterms:created>
  <dcterms:modified xsi:type="dcterms:W3CDTF">2024-03-26T11:58:30Z</dcterms:modified>
</cp:coreProperties>
</file>