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C4560A19-DE7B-4D04-AD3A-D0379F728437}" xr6:coauthVersionLast="46" xr6:coauthVersionMax="4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общий отчет по дому за 15 г" sheetId="1" state="hidden" r:id="rId1"/>
    <sheet name="РиСотчет 2023г." sheetId="11" r:id="rId2"/>
    <sheet name="РиСрасход 2023г." sheetId="12" r:id="rId3"/>
    <sheet name="отчет сод. жилья" sheetId="5" state="hidden" r:id="rId4"/>
    <sheet name="расход по дому ТО" sheetId="6" state="hidden" r:id="rId5"/>
  </sheets>
  <calcPr calcId="191029"/>
</workbook>
</file>

<file path=xl/calcChain.xml><?xml version="1.0" encoding="utf-8"?>
<calcChain xmlns="http://schemas.openxmlformats.org/spreadsheetml/2006/main">
  <c r="F26" i="12" l="1"/>
  <c r="D6" i="11" l="1"/>
  <c r="D9" i="11" l="1"/>
  <c r="C9" i="11"/>
  <c r="B9" i="11"/>
  <c r="D12" i="11" l="1"/>
  <c r="C9" i="1"/>
  <c r="D9" i="1"/>
  <c r="D10" i="1"/>
  <c r="G22" i="6" l="1"/>
  <c r="C10" i="1" l="1"/>
  <c r="D10" i="5" l="1"/>
  <c r="D9" i="5"/>
  <c r="E14" i="5"/>
  <c r="C22" i="5" l="1"/>
  <c r="D7" i="1" s="1"/>
  <c r="B22" i="5"/>
  <c r="C7" i="1" s="1"/>
  <c r="G24" i="5" l="1"/>
  <c r="E7" i="1" s="1"/>
  <c r="G23" i="6"/>
  <c r="G24" i="6" l="1"/>
  <c r="D8" i="5" s="1"/>
  <c r="D14" i="5" s="1"/>
  <c r="C8" i="5"/>
  <c r="B8" i="5"/>
  <c r="B14" i="5" s="1"/>
  <c r="C14" i="1"/>
  <c r="D14" i="1"/>
  <c r="C11" i="1"/>
  <c r="D11" i="1"/>
  <c r="D13" i="1"/>
  <c r="C15" i="1"/>
  <c r="D15" i="1"/>
  <c r="E15" i="1" s="1"/>
  <c r="C16" i="1"/>
  <c r="D16" i="1"/>
  <c r="D8" i="1" l="1"/>
  <c r="C8" i="1"/>
  <c r="C6" i="1"/>
  <c r="C13" i="1"/>
  <c r="G22" i="5"/>
  <c r="C14" i="5"/>
  <c r="G16" i="5" s="1"/>
  <c r="D6" i="1" l="1"/>
  <c r="G8" i="5"/>
  <c r="G14" i="5" s="1"/>
  <c r="E6" i="1" l="1"/>
</calcChain>
</file>

<file path=xl/sharedStrings.xml><?xml version="1.0" encoding="utf-8"?>
<sst xmlns="http://schemas.openxmlformats.org/spreadsheetml/2006/main" count="149" uniqueCount="117">
  <si>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</si>
  <si>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</si>
  <si>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</si>
  <si>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</si>
  <si>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</si>
  <si>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</si>
  <si>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</si>
  <si>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</si>
  <si>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</si>
  <si>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</si>
  <si>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</si>
  <si>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</si>
  <si>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</si>
  <si>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</si>
  <si>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</si>
  <si>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вид работ</t>
  </si>
  <si>
    <t>Услуги банка по приему денежных средств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</si>
  <si>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</si>
  <si>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</si>
  <si>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</si>
  <si>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</si>
  <si>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</si>
  <si>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</si>
  <si>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</si>
  <si>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</si>
  <si>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</si>
  <si>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</si>
  <si>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</si>
  <si>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</si>
  <si>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</si>
  <si>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</si>
  <si>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</si>
  <si>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</si>
  <si>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</si>
  <si>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</si>
  <si>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</si>
  <si>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</si>
  <si>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Турубаровых, 72</t>
  </si>
  <si>
    <t>остаток на данный период</t>
  </si>
  <si>
    <t>Остаток денежных средств дома на 01.06.2015 г</t>
  </si>
  <si>
    <t>Остаток денежных средств дома на 30.06.2015 г</t>
  </si>
  <si>
    <t>Информация о собранных и израсходованных денежных средствах по статье "Содержание Жилья" за период с 01.06.2015 г по 30.06.2015 г по адресу ул. Турубаровых, 72</t>
  </si>
  <si>
    <t>за период с 01.06.2015 по 30.06.2015 гг.</t>
  </si>
  <si>
    <t>июнь</t>
  </si>
  <si>
    <t>Объем выполненных работ</t>
  </si>
  <si>
    <t>Ремонт внутридомовой системы ЦО</t>
  </si>
  <si>
    <t>Ревизия задвижек ф 80 мм -2 шт. Установка и снятие заглушек ф 80 - 2 шт с их изготовлением. Смена резин. Прокладок на фланцевых соед 80 мм -2 шт. ф 100мм-12 шт.</t>
  </si>
  <si>
    <t>Гидравлическое испытание внутридомовой системы ЦО</t>
  </si>
  <si>
    <t>1944 м/п</t>
  </si>
  <si>
    <t>Гидравлические испытания ввода и узла управления ЦО</t>
  </si>
  <si>
    <t>ф 100мм-50 м/п</t>
  </si>
  <si>
    <t>Гидравлическое испытание теплообсенника ф 89 мм, L- м/п 5 секц.</t>
  </si>
  <si>
    <t>54 м/п</t>
  </si>
  <si>
    <t>Техническое обслуживание УУТЭ</t>
  </si>
  <si>
    <t>Генеральный директор ООО У0 "ТаганСервис"____________________________________________Брехов Ю.А.</t>
  </si>
  <si>
    <t>Содержание и Ремонт жилья</t>
  </si>
  <si>
    <t>в доме по  адресу ул. Турубаровых, 72 за период с 01.06.2015 по 31.07.2015гг.</t>
  </si>
  <si>
    <t>Общая задолженность по всем статьям  на 01.08.2015 г. состовляет:</t>
  </si>
  <si>
    <t>совет МКДм</t>
  </si>
  <si>
    <t>антена</t>
  </si>
  <si>
    <t>Ремонт и Содержание жилья</t>
  </si>
  <si>
    <t xml:space="preserve"> итого</t>
  </si>
  <si>
    <t>Остаток денежных средств дома на 31.12.2015 г</t>
  </si>
  <si>
    <t>акт</t>
  </si>
  <si>
    <t>номер</t>
  </si>
  <si>
    <t>дата</t>
  </si>
  <si>
    <t>Год</t>
  </si>
  <si>
    <t>Месяц</t>
  </si>
  <si>
    <t>Место проведения работ</t>
  </si>
  <si>
    <t>Вид работ</t>
  </si>
  <si>
    <t>Сумма ден. средств</t>
  </si>
  <si>
    <t>февраль</t>
  </si>
  <si>
    <t>субботник</t>
  </si>
  <si>
    <t>апрель</t>
  </si>
  <si>
    <t>ЦО</t>
  </si>
  <si>
    <t>Информация о выполненных работах по статье "Ремонт и  Содержание жилья"  за период с  01.01.2022 г по 31.12.2022 г по адресу  ул. Турубаровых, 72</t>
  </si>
  <si>
    <t>июль</t>
  </si>
  <si>
    <t>территория</t>
  </si>
  <si>
    <t>гидравлические испытания</t>
  </si>
  <si>
    <t>август</t>
  </si>
  <si>
    <t>смена крана</t>
  </si>
  <si>
    <t>сентябрь</t>
  </si>
  <si>
    <t>смена кранов</t>
  </si>
  <si>
    <t>октябрь</t>
  </si>
  <si>
    <t>ноябрь</t>
  </si>
  <si>
    <t>доставка пескопасты</t>
  </si>
  <si>
    <t>декабрь</t>
  </si>
  <si>
    <t>Информация о собранных и израсходованных денежных средствах по статье "Ремонт и Содержание  Жилья" за период с 01.01.2023 г по 31.12.2023г по адресу ул. Турубаровых, 72</t>
  </si>
  <si>
    <t>Переходящее сальдо на 01.01.2023 г.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</si>
  <si>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</si>
  <si>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</si>
  <si>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январь</t>
  </si>
  <si>
    <t>кв.34 ГВС, ХВС</t>
  </si>
  <si>
    <t>ремонт контейнера</t>
  </si>
  <si>
    <t>кв.1 ЦО</t>
  </si>
  <si>
    <t>смена труб ф20,25мм</t>
  </si>
  <si>
    <t>установка заглушк</t>
  </si>
  <si>
    <t>доставка материалов</t>
  </si>
  <si>
    <t>спил деревьев</t>
  </si>
  <si>
    <t>установка продухов</t>
  </si>
  <si>
    <t>покос травы</t>
  </si>
  <si>
    <t>ЦО, ввод,, теплообменник</t>
  </si>
  <si>
    <t>вентканалы</t>
  </si>
  <si>
    <t>установка сетки</t>
  </si>
  <si>
    <t>ХВС</t>
  </si>
  <si>
    <t>установка крана</t>
  </si>
  <si>
    <t>кв.9 ГВС</t>
  </si>
  <si>
    <t>кв.9 ЦО</t>
  </si>
  <si>
    <t>смена труб ф25мм</t>
  </si>
  <si>
    <t>промывка и запуск</t>
  </si>
  <si>
    <t>земляные работы</t>
  </si>
  <si>
    <t>периодическая проверка общедомовых вентканалов</t>
  </si>
  <si>
    <t>подъезд</t>
  </si>
  <si>
    <t>смена стеклопакета</t>
  </si>
  <si>
    <t>кв. 43-47 ЦО</t>
  </si>
  <si>
    <t>смена труб ф63мм</t>
  </si>
  <si>
    <t>кв.47 ХВС, 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</si>
</sst>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2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22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Border="1"/>
    <xf numFmtId="0" fontId="0" fillId="2" borderId="10" xfId="0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18" xfId="0" applyBorder="1" applyAlignment="1">
      <alignment wrapText="1"/>
    </xf>
    <xf numFmtId="0" fontId="6" fillId="0" borderId="10" xfId="0" applyFont="1" applyBorder="1" applyAlignment="1">
      <alignment wrapText="1"/>
    </xf>
    <xf numFmtId="0" fontId="4" fillId="0" borderId="18" xfId="0" applyFont="1" applyBorder="1"/>
    <xf numFmtId="0" fontId="4" fillId="0" borderId="10" xfId="0" applyFont="1" applyBorder="1"/>
    <xf numFmtId="2" fontId="4" fillId="0" borderId="10" xfId="0" applyNumberFormat="1" applyFont="1" applyBorder="1"/>
    <xf numFmtId="2" fontId="4" fillId="0" borderId="0" xfId="0" applyNumberFormat="1" applyFont="1"/>
    <xf numFmtId="0" fontId="6" fillId="0" borderId="14" xfId="0" applyFont="1" applyBorder="1" applyAlignment="1">
      <alignment wrapText="1"/>
    </xf>
    <xf numFmtId="0" fontId="6" fillId="0" borderId="21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164" fontId="4" fillId="0" borderId="8" xfId="0" applyNumberFormat="1" applyFont="1" applyBorder="1"/>
    <xf numFmtId="164" fontId="4" fillId="0" borderId="12" xfId="0" applyNumberFormat="1" applyFont="1" applyBorder="1"/>
    <xf numFmtId="2" fontId="4" fillId="0" borderId="19" xfId="0" applyNumberFormat="1" applyFont="1" applyBorder="1"/>
    <xf numFmtId="0" fontId="1" fillId="0" borderId="28" xfId="0" applyFont="1" applyBorder="1" applyAlignment="1">
      <alignment wrapText="1"/>
    </xf>
    <xf numFmtId="0" fontId="0" fillId="0" borderId="29" xfId="0" applyBorder="1"/>
    <xf numFmtId="0" fontId="1" fillId="0" borderId="22" xfId="0" applyFont="1" applyBorder="1" applyAlignment="1">
      <alignment wrapText="1"/>
    </xf>
    <xf numFmtId="0" fontId="0" fillId="0" borderId="24" xfId="0" applyBorder="1"/>
    <xf numFmtId="0" fontId="1" fillId="0" borderId="31" xfId="0" applyFont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4" fillId="0" borderId="0" xfId="0" applyFont="1"/>
    <xf numFmtId="2" fontId="0" fillId="0" borderId="4" xfId="0" applyNumberFormat="1" applyBorder="1" applyAlignment="1">
      <alignment vertical="center"/>
    </xf>
    <xf numFmtId="0" fontId="1" fillId="2" borderId="18" xfId="0" applyFont="1" applyFill="1" applyBorder="1" applyAlignment="1">
      <alignment wrapText="1"/>
    </xf>
    <xf numFmtId="2" fontId="0" fillId="2" borderId="10" xfId="0" applyNumberFormat="1" applyFill="1" applyBorder="1" applyAlignment="1">
      <alignment vertical="center"/>
    </xf>
    <xf numFmtId="2" fontId="0" fillId="2" borderId="19" xfId="0" applyNumberFormat="1" applyFill="1" applyBorder="1" applyAlignment="1">
      <alignment horizontal="center" vertical="center"/>
    </xf>
    <xf numFmtId="2" fontId="0" fillId="0" borderId="30" xfId="0" applyNumberFormat="1" applyBorder="1"/>
    <xf numFmtId="2" fontId="0" fillId="0" borderId="24" xfId="0" applyNumberFormat="1" applyBorder="1"/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0" fillId="0" borderId="24" xfId="0" applyNumberFormat="1" applyBorder="1" applyAlignment="1">
      <alignment horizontal="right" vertical="center"/>
    </xf>
    <xf numFmtId="164" fontId="0" fillId="0" borderId="26" xfId="0" applyNumberForma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0" fillId="0" borderId="32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0" fillId="0" borderId="13" xfId="0" applyBorder="1" applyAlignment="1">
      <alignment wrapText="1"/>
    </xf>
    <xf numFmtId="0" fontId="6" fillId="0" borderId="14" xfId="0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0" xfId="0" applyNumberFormat="1" applyFont="1" applyBorder="1"/>
    <xf numFmtId="4" fontId="4" fillId="0" borderId="15" xfId="0" applyNumberFormat="1" applyFont="1" applyBorder="1"/>
    <xf numFmtId="4" fontId="10" fillId="0" borderId="0" xfId="0" applyNumberFormat="1" applyFont="1"/>
    <xf numFmtId="0" fontId="5" fillId="0" borderId="0" xfId="0" applyFont="1" applyAlignment="1">
      <alignment horizontal="left" wrapText="1"/>
    </xf>
    <xf numFmtId="0" fontId="9" fillId="0" borderId="1" xfId="0" applyFont="1" applyBorder="1"/>
    <xf numFmtId="4" fontId="1" fillId="0" borderId="1" xfId="0" applyNumberFormat="1" applyFont="1" applyBorder="1"/>
    <xf numFmtId="2" fontId="5" fillId="0" borderId="0" xfId="0" applyNumberFormat="1" applyFont="1" applyAlignment="1">
      <alignment wrapText="1"/>
    </xf>
    <xf numFmtId="0" fontId="5" fillId="0" borderId="16" xfId="0" applyFont="1" applyBorder="1"/>
    <xf numFmtId="0" fontId="5" fillId="0" borderId="17" xfId="0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/>
    <xf numFmtId="4" fontId="16" fillId="0" borderId="4" xfId="0" applyNumberFormat="1" applyFont="1" applyBorder="1"/>
    <xf numFmtId="0" fontId="17" fillId="0" borderId="1" xfId="0" applyFont="1" applyBorder="1" applyAlignment="1">
      <alignment wrapText="1"/>
    </xf>
    <xf numFmtId="4" fontId="18" fillId="0" borderId="4" xfId="0" applyNumberFormat="1" applyFont="1" applyBorder="1"/>
    <xf numFmtId="4" fontId="18" fillId="0" borderId="1" xfId="0" applyNumberFormat="1" applyFont="1" applyBorder="1"/>
    <xf numFmtId="4" fontId="19" fillId="0" borderId="10" xfId="0" applyNumberFormat="1" applyFont="1" applyBorder="1"/>
    <xf numFmtId="0" fontId="18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9" fillId="0" borderId="5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3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0" fillId="0" borderId="27" xfId="0" applyBorder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1"/>
  <sheetViews>
    <sheetView workbookViewId="0">
      <selection activeCell="B2" sqref="B2:E22"/>
    </sheetView>
  </sheetViews>
  <sheetFormatPr defaultRowHeight="13.8" x14ac:dyDescent="0.3"/>
  <cols>
    <col min="2" max="2" width="30.33203125" customWidth="1"/>
    <col min="3" max="3" width="18.5546875" customWidth="1"/>
    <col min="4" max="4" width="18.6640625" customWidth="1"/>
    <col min="5" max="5" width="17.6640625" customWidth="1"/>
  </cols>
  <sheetData>
    <row r="2" spans="2:8" ht="51.75" customHeight="1" x14ac:dyDescent="0.5">
      <c r="B2" s="91" t="s">
        <v>11</v>
      </c>
      <c r="C2" s="91"/>
      <c r="D2" s="91"/>
      <c r="E2" s="91"/>
    </row>
    <row r="3" spans="2:8" ht="26.25" customHeight="1" x14ac:dyDescent="0.45">
      <c r="B3" s="90" t="s">
        <v>56</v>
      </c>
      <c r="C3" s="90"/>
      <c r="D3" s="90"/>
      <c r="E3" s="90"/>
      <c r="F3" s="1"/>
      <c r="G3" s="1"/>
      <c r="H3" s="1"/>
    </row>
    <row r="4" spans="2:8" ht="30" customHeight="1" thickBot="1" x14ac:dyDescent="0.35">
      <c r="B4" s="90"/>
      <c r="C4" s="90"/>
      <c r="D4" s="90"/>
      <c r="E4" s="90"/>
    </row>
    <row r="5" spans="2:8" ht="43.8" thickBot="1" x14ac:dyDescent="0.35">
      <c r="B5" s="6" t="s">
        <v>0</v>
      </c>
      <c r="C5" s="6" t="s">
        <v>9</v>
      </c>
      <c r="D5" s="6" t="s">
        <v>10</v>
      </c>
      <c r="E5" s="7" t="s">
        <v>38</v>
      </c>
    </row>
    <row r="6" spans="2:8" x14ac:dyDescent="0.3">
      <c r="B6" s="35" t="s">
        <v>55</v>
      </c>
      <c r="C6" s="36" t="e">
        <f>#REF!</f>
        <v>#REF!</v>
      </c>
      <c r="D6" s="36" t="e">
        <f>#REF!</f>
        <v>#REF!</v>
      </c>
      <c r="E6" s="47" t="e">
        <f>#REF!</f>
        <v>#REF!</v>
      </c>
    </row>
    <row r="7" spans="2:8" ht="27.6" x14ac:dyDescent="0.3">
      <c r="B7" s="37" t="s">
        <v>1</v>
      </c>
      <c r="C7" s="2" t="e">
        <f>'отчет сод. жилья'!B22</f>
        <v>#REF!</v>
      </c>
      <c r="D7" s="11" t="e">
        <f>'отчет сод. жилья'!C22</f>
        <v>#REF!</v>
      </c>
      <c r="E7" s="48" t="e">
        <f>'отчет сод. жилья'!G24</f>
        <v>#REF!</v>
      </c>
    </row>
    <row r="8" spans="2:8" ht="41.4" x14ac:dyDescent="0.3">
      <c r="B8" s="37" t="s">
        <v>2</v>
      </c>
      <c r="C8" s="2" t="e">
        <f>#REF!</f>
        <v>#REF!</v>
      </c>
      <c r="D8" s="2" t="e">
        <f>#REF!</f>
        <v>#REF!</v>
      </c>
      <c r="E8" s="38">
        <v>0</v>
      </c>
    </row>
    <row r="9" spans="2:8" x14ac:dyDescent="0.3">
      <c r="B9" s="37" t="s">
        <v>58</v>
      </c>
      <c r="C9" s="2" t="e">
        <f>#REF!</f>
        <v>#REF!</v>
      </c>
      <c r="D9" s="2" t="e">
        <f>#REF!</f>
        <v>#REF!</v>
      </c>
      <c r="E9" s="38"/>
    </row>
    <row r="10" spans="2:8" x14ac:dyDescent="0.3">
      <c r="B10" s="37" t="s">
        <v>59</v>
      </c>
      <c r="C10" s="2" t="e">
        <f>#REF!</f>
        <v>#REF!</v>
      </c>
      <c r="D10" s="2" t="e">
        <f>#REF!</f>
        <v>#REF!</v>
      </c>
      <c r="E10" s="38">
        <v>0</v>
      </c>
    </row>
    <row r="11" spans="2:8" x14ac:dyDescent="0.3">
      <c r="B11" s="37" t="s">
        <v>3</v>
      </c>
      <c r="C11" s="2" t="e">
        <f>#REF!</f>
        <v>#REF!</v>
      </c>
      <c r="D11" s="2" t="e">
        <f>#REF!</f>
        <v>#REF!</v>
      </c>
      <c r="E11" s="38">
        <v>0</v>
      </c>
    </row>
    <row r="12" spans="2:8" x14ac:dyDescent="0.3">
      <c r="B12" s="37" t="s">
        <v>4</v>
      </c>
      <c r="C12" s="38">
        <v>0</v>
      </c>
      <c r="D12" s="38">
        <v>0</v>
      </c>
      <c r="E12" s="38">
        <v>0</v>
      </c>
    </row>
    <row r="13" spans="2:8" x14ac:dyDescent="0.3">
      <c r="B13" s="37" t="s">
        <v>5</v>
      </c>
      <c r="C13" s="2" t="e">
        <f>#REF!</f>
        <v>#REF!</v>
      </c>
      <c r="D13" s="2" t="e">
        <f>#REF!</f>
        <v>#REF!</v>
      </c>
      <c r="E13" s="38">
        <v>0</v>
      </c>
    </row>
    <row r="14" spans="2:8" ht="27.6" x14ac:dyDescent="0.3">
      <c r="B14" s="37" t="s">
        <v>6</v>
      </c>
      <c r="C14" s="2" t="e">
        <f>#REF!</f>
        <v>#REF!</v>
      </c>
      <c r="D14" s="2" t="e">
        <f>#REF!</f>
        <v>#REF!</v>
      </c>
      <c r="E14" s="38">
        <v>0</v>
      </c>
    </row>
    <row r="15" spans="2:8" ht="27.6" x14ac:dyDescent="0.3">
      <c r="B15" s="37" t="s">
        <v>7</v>
      </c>
      <c r="C15" s="2" t="e">
        <f>#REF!</f>
        <v>#REF!</v>
      </c>
      <c r="D15" s="2" t="e">
        <f>#REF!</f>
        <v>#REF!</v>
      </c>
      <c r="E15" s="38" t="e">
        <f>D15</f>
        <v>#REF!</v>
      </c>
    </row>
    <row r="16" spans="2:8" ht="28.2" thickBot="1" x14ac:dyDescent="0.35">
      <c r="B16" s="39" t="s">
        <v>8</v>
      </c>
      <c r="C16" s="40" t="e">
        <f>#REF!</f>
        <v>#REF!</v>
      </c>
      <c r="D16" s="40" t="e">
        <f>#REF!</f>
        <v>#REF!</v>
      </c>
      <c r="E16" s="41">
        <v>0</v>
      </c>
    </row>
    <row r="18" spans="2:5" ht="19.5" customHeight="1" x14ac:dyDescent="0.3">
      <c r="B18" s="64" t="s">
        <v>54</v>
      </c>
      <c r="C18" s="64"/>
      <c r="D18" s="64"/>
      <c r="E18" s="64"/>
    </row>
    <row r="21" spans="2:5" x14ac:dyDescent="0.3">
      <c r="B21" s="65" t="s">
        <v>57</v>
      </c>
      <c r="C21" s="65"/>
      <c r="D21" s="65"/>
      <c r="E21" s="65">
        <v>14719.25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6"/>
  <sheetViews>
    <sheetView tabSelected="1" workbookViewId="0">
      <selection activeCell="E4" sqref="E4"/>
    </sheetView>
  </sheetViews>
  <sheetFormatPr defaultRowHeight="13.8" x14ac:dyDescent="0.3"/>
  <cols>
    <col min="1" max="1" width="31" customWidth="1"/>
    <col min="2" max="2" width="26.109375" customWidth="1"/>
    <col min="3" max="3" width="32.33203125" customWidth="1"/>
    <col min="4" max="4" width="23.109375" customWidth="1"/>
  </cols>
  <sheetData>
    <row r="2" spans="1:4" ht="72" customHeight="1" x14ac:dyDescent="0.3">
      <c r="A2" s="92" t="s">
        <v>87</v>
      </c>
      <c r="B2" s="92"/>
      <c r="C2" s="92"/>
      <c r="D2" s="92"/>
    </row>
    <row r="3" spans="1:4" ht="14.4" thickBot="1" x14ac:dyDescent="0.35"/>
    <row r="4" spans="1:4" ht="31.2" x14ac:dyDescent="0.3">
      <c r="A4" s="66"/>
      <c r="B4" s="67" t="s">
        <v>18</v>
      </c>
      <c r="C4" s="67" t="s">
        <v>19</v>
      </c>
      <c r="D4" s="67" t="s">
        <v>20</v>
      </c>
    </row>
    <row r="5" spans="1:4" ht="23.25" customHeight="1" x14ac:dyDescent="0.3">
      <c r="A5" s="75" t="s">
        <v>88</v>
      </c>
      <c r="B5" s="2"/>
      <c r="C5" s="76">
        <v>371913</v>
      </c>
      <c r="D5" s="2"/>
    </row>
    <row r="6" spans="1:4" ht="23.25" customHeight="1" x14ac:dyDescent="0.3">
      <c r="A6" s="9" t="s">
        <v>60</v>
      </c>
      <c r="B6" s="68">
        <v>558067.56000000006</v>
      </c>
      <c r="C6" s="68">
        <v>507949.76</v>
      </c>
      <c r="D6" s="69">
        <f>'РиСрасход 2023г.'!F26</f>
        <v>372489.77029999997</v>
      </c>
    </row>
    <row r="7" spans="1:4" ht="27.6" x14ac:dyDescent="0.3">
      <c r="A7" s="3" t="s">
        <v>25</v>
      </c>
      <c r="B7" s="70">
        <v>0</v>
      </c>
      <c r="C7" s="70"/>
      <c r="D7" s="70">
        <v>99108.96</v>
      </c>
    </row>
    <row r="8" spans="1:4" ht="28.5" customHeight="1" thickBot="1" x14ac:dyDescent="0.35">
      <c r="A8" s="3" t="s">
        <v>26</v>
      </c>
      <c r="B8" s="70">
        <v>0</v>
      </c>
      <c r="C8" s="70"/>
      <c r="D8" s="69">
        <v>35679.225599999991</v>
      </c>
    </row>
    <row r="9" spans="1:4" ht="15" thickBot="1" x14ac:dyDescent="0.35">
      <c r="A9" s="15" t="s">
        <v>61</v>
      </c>
      <c r="B9" s="71">
        <f>SUM(B6:B8)</f>
        <v>558067.56000000006</v>
      </c>
      <c r="C9" s="71">
        <f>SUM(C5:C8)</f>
        <v>879862.76</v>
      </c>
      <c r="D9" s="72">
        <f>SUM(D6:D8)</f>
        <v>507277.9559</v>
      </c>
    </row>
    <row r="11" spans="1:4" ht="15.6" hidden="1" x14ac:dyDescent="0.3">
      <c r="A11" s="93" t="s">
        <v>62</v>
      </c>
      <c r="B11" s="93"/>
      <c r="C11" s="93"/>
      <c r="D11" s="77">
        <v>519706.71025999996</v>
      </c>
    </row>
    <row r="12" spans="1:4" ht="14.4" x14ac:dyDescent="0.3">
      <c r="A12" s="94" t="s">
        <v>89</v>
      </c>
      <c r="B12" s="94"/>
      <c r="C12" s="94"/>
      <c r="D12" s="73">
        <f>C9-D9</f>
        <v>372584.80410000001</v>
      </c>
    </row>
    <row r="14" spans="1:4" ht="16.5" customHeight="1" x14ac:dyDescent="0.3">
      <c r="A14" s="95" t="s">
        <v>90</v>
      </c>
      <c r="B14" s="95"/>
      <c r="C14" s="95"/>
      <c r="D14" s="73">
        <v>432209.87</v>
      </c>
    </row>
    <row r="15" spans="1:4" ht="15.6" x14ac:dyDescent="0.3">
      <c r="A15" s="74"/>
      <c r="B15" s="74"/>
      <c r="C15" s="74"/>
      <c r="D15" s="74"/>
    </row>
    <row r="16" spans="1:4" ht="12.75" customHeight="1" x14ac:dyDescent="0.3">
      <c r="A16" s="96"/>
      <c r="B16" s="96"/>
      <c r="C16" s="96"/>
      <c r="D16" s="64"/>
    </row>
  </sheetData>
  <mergeCells count="5">
    <mergeCell ref="A2:D2"/>
    <mergeCell ref="A11:C11"/>
    <mergeCell ref="A12:C12"/>
    <mergeCell ref="A14:C14"/>
    <mergeCell ref="A16:C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workbookViewId="0">
      <selection activeCell="E35" sqref="E35"/>
    </sheetView>
  </sheetViews>
  <sheetFormatPr defaultRowHeight="13.8" x14ac:dyDescent="0.3"/>
  <cols>
    <col min="1" max="1" width="4.5546875" customWidth="1"/>
    <col min="3" max="3" width="10.33203125" customWidth="1"/>
    <col min="4" max="4" width="22.109375" customWidth="1"/>
    <col min="5" max="5" width="40.44140625" customWidth="1"/>
    <col min="6" max="6" width="15.6640625" customWidth="1"/>
    <col min="7" max="7" width="0" hidden="1" customWidth="1"/>
    <col min="8" max="8" width="10.44140625" hidden="1" customWidth="1"/>
  </cols>
  <sheetData>
    <row r="1" spans="1:8" ht="73.5" customHeight="1" thickBot="1" x14ac:dyDescent="0.35">
      <c r="A1" s="103" t="s">
        <v>75</v>
      </c>
      <c r="B1" s="103"/>
      <c r="C1" s="103"/>
      <c r="D1" s="103"/>
      <c r="E1" s="103"/>
      <c r="F1" s="103"/>
      <c r="G1" s="103"/>
      <c r="H1" s="103"/>
    </row>
    <row r="2" spans="1:8" ht="15.6" x14ac:dyDescent="0.3">
      <c r="A2" s="104" t="s">
        <v>12</v>
      </c>
      <c r="B2" s="106" t="s">
        <v>66</v>
      </c>
      <c r="C2" s="106" t="s">
        <v>67</v>
      </c>
      <c r="D2" s="106" t="s">
        <v>68</v>
      </c>
      <c r="E2" s="106" t="s">
        <v>69</v>
      </c>
      <c r="F2" s="106" t="s">
        <v>70</v>
      </c>
      <c r="G2" s="108" t="s">
        <v>63</v>
      </c>
      <c r="H2" s="109"/>
    </row>
    <row r="3" spans="1:8" ht="16.2" thickBot="1" x14ac:dyDescent="0.35">
      <c r="A3" s="105"/>
      <c r="B3" s="107"/>
      <c r="C3" s="107"/>
      <c r="D3" s="107"/>
      <c r="E3" s="107"/>
      <c r="F3" s="107"/>
      <c r="G3" s="78" t="s">
        <v>64</v>
      </c>
      <c r="H3" s="79" t="s">
        <v>65</v>
      </c>
    </row>
    <row r="4" spans="1:8" ht="13.5" customHeight="1" x14ac:dyDescent="0.3">
      <c r="A4" s="80">
        <v>1</v>
      </c>
      <c r="B4" s="81">
        <v>2023</v>
      </c>
      <c r="C4" s="81" t="s">
        <v>91</v>
      </c>
      <c r="D4" s="82" t="s">
        <v>92</v>
      </c>
      <c r="E4" s="82" t="s">
        <v>80</v>
      </c>
      <c r="F4" s="83">
        <v>739</v>
      </c>
      <c r="G4" s="8"/>
      <c r="H4" s="8"/>
    </row>
    <row r="5" spans="1:8" ht="13.5" customHeight="1" x14ac:dyDescent="0.3">
      <c r="A5" s="80">
        <v>2</v>
      </c>
      <c r="B5" s="81">
        <v>2023</v>
      </c>
      <c r="C5" s="81" t="s">
        <v>91</v>
      </c>
      <c r="D5" s="82" t="s">
        <v>77</v>
      </c>
      <c r="E5" s="82" t="s">
        <v>93</v>
      </c>
      <c r="F5" s="84">
        <v>13515</v>
      </c>
      <c r="G5" s="8"/>
      <c r="H5" s="8"/>
    </row>
    <row r="6" spans="1:8" ht="13.5" customHeight="1" x14ac:dyDescent="0.3">
      <c r="A6" s="80">
        <v>3</v>
      </c>
      <c r="B6" s="81">
        <v>2023</v>
      </c>
      <c r="C6" s="81" t="s">
        <v>71</v>
      </c>
      <c r="D6" s="82" t="s">
        <v>94</v>
      </c>
      <c r="E6" s="85" t="s">
        <v>95</v>
      </c>
      <c r="F6" s="84">
        <v>4472</v>
      </c>
      <c r="G6" s="8"/>
      <c r="H6" s="8"/>
    </row>
    <row r="7" spans="1:8" x14ac:dyDescent="0.3">
      <c r="A7" s="80">
        <v>4</v>
      </c>
      <c r="B7" s="81">
        <v>2023</v>
      </c>
      <c r="C7" s="80" t="s">
        <v>73</v>
      </c>
      <c r="D7" s="82" t="s">
        <v>74</v>
      </c>
      <c r="E7" s="85" t="s">
        <v>96</v>
      </c>
      <c r="F7" s="87">
        <v>6874</v>
      </c>
      <c r="G7" s="8"/>
      <c r="H7" s="8"/>
    </row>
    <row r="8" spans="1:8" x14ac:dyDescent="0.3">
      <c r="A8" s="80">
        <v>5</v>
      </c>
      <c r="B8" s="81">
        <v>2023</v>
      </c>
      <c r="C8" s="80" t="s">
        <v>73</v>
      </c>
      <c r="D8" s="82" t="s">
        <v>72</v>
      </c>
      <c r="E8" s="85" t="s">
        <v>97</v>
      </c>
      <c r="F8" s="87">
        <v>2362</v>
      </c>
      <c r="G8" s="8"/>
      <c r="H8" s="8"/>
    </row>
    <row r="9" spans="1:8" x14ac:dyDescent="0.3">
      <c r="A9" s="80">
        <v>6</v>
      </c>
      <c r="B9" s="81">
        <v>2023</v>
      </c>
      <c r="C9" s="80" t="s">
        <v>73</v>
      </c>
      <c r="D9" s="82" t="s">
        <v>77</v>
      </c>
      <c r="E9" s="85" t="s">
        <v>98</v>
      </c>
      <c r="F9" s="87">
        <v>9567</v>
      </c>
      <c r="G9" s="8"/>
      <c r="H9" s="8"/>
    </row>
    <row r="10" spans="1:8" x14ac:dyDescent="0.3">
      <c r="A10" s="80">
        <v>7</v>
      </c>
      <c r="B10" s="81">
        <v>2023</v>
      </c>
      <c r="C10" s="80" t="s">
        <v>73</v>
      </c>
      <c r="D10" s="82"/>
      <c r="E10" s="85" t="s">
        <v>99</v>
      </c>
      <c r="F10" s="87">
        <v>23668</v>
      </c>
      <c r="G10" s="8"/>
      <c r="H10" s="8"/>
    </row>
    <row r="11" spans="1:8" ht="12" customHeight="1" x14ac:dyDescent="0.3">
      <c r="A11" s="80">
        <v>8</v>
      </c>
      <c r="B11" s="81">
        <v>2023</v>
      </c>
      <c r="C11" s="80" t="s">
        <v>43</v>
      </c>
      <c r="D11" s="82" t="s">
        <v>77</v>
      </c>
      <c r="E11" s="85" t="s">
        <v>100</v>
      </c>
      <c r="F11" s="87">
        <v>6459</v>
      </c>
      <c r="G11" s="8"/>
      <c r="H11" s="8"/>
    </row>
    <row r="12" spans="1:8" ht="12" customHeight="1" x14ac:dyDescent="0.3">
      <c r="A12" s="80">
        <v>9</v>
      </c>
      <c r="B12" s="81">
        <v>2023</v>
      </c>
      <c r="C12" s="80" t="s">
        <v>76</v>
      </c>
      <c r="D12" s="82" t="s">
        <v>101</v>
      </c>
      <c r="E12" s="85" t="s">
        <v>78</v>
      </c>
      <c r="F12" s="87">
        <v>140539</v>
      </c>
      <c r="G12" s="8"/>
      <c r="H12" s="8"/>
    </row>
    <row r="13" spans="1:8" ht="12" customHeight="1" x14ac:dyDescent="0.3">
      <c r="A13" s="80">
        <v>10</v>
      </c>
      <c r="B13" s="81">
        <v>2023</v>
      </c>
      <c r="C13" s="80" t="s">
        <v>79</v>
      </c>
      <c r="D13" s="82" t="s">
        <v>102</v>
      </c>
      <c r="E13" s="85" t="s">
        <v>103</v>
      </c>
      <c r="F13" s="87">
        <v>23319</v>
      </c>
      <c r="G13" s="8"/>
      <c r="H13" s="8"/>
    </row>
    <row r="14" spans="1:8" x14ac:dyDescent="0.3">
      <c r="A14" s="80">
        <v>11</v>
      </c>
      <c r="B14" s="81">
        <v>2023</v>
      </c>
      <c r="C14" s="80" t="s">
        <v>79</v>
      </c>
      <c r="D14" s="82" t="s">
        <v>104</v>
      </c>
      <c r="E14" s="85" t="s">
        <v>105</v>
      </c>
      <c r="F14" s="87">
        <v>4949</v>
      </c>
      <c r="G14" s="8"/>
      <c r="H14" s="8"/>
    </row>
    <row r="15" spans="1:8" x14ac:dyDescent="0.3">
      <c r="A15" s="80">
        <v>12</v>
      </c>
      <c r="B15" s="81">
        <v>2023</v>
      </c>
      <c r="C15" s="80" t="s">
        <v>81</v>
      </c>
      <c r="D15" s="82" t="s">
        <v>106</v>
      </c>
      <c r="E15" s="85" t="s">
        <v>105</v>
      </c>
      <c r="F15" s="87">
        <v>3031</v>
      </c>
      <c r="G15" s="8"/>
      <c r="H15" s="8"/>
    </row>
    <row r="16" spans="1:8" x14ac:dyDescent="0.3">
      <c r="A16" s="80">
        <v>13</v>
      </c>
      <c r="B16" s="81">
        <v>2023</v>
      </c>
      <c r="C16" s="80" t="s">
        <v>81</v>
      </c>
      <c r="D16" s="82" t="s">
        <v>107</v>
      </c>
      <c r="E16" s="85" t="s">
        <v>108</v>
      </c>
      <c r="F16" s="87">
        <v>1746</v>
      </c>
      <c r="G16" s="8"/>
      <c r="H16" s="8"/>
    </row>
    <row r="17" spans="1:8" x14ac:dyDescent="0.3">
      <c r="A17" s="80">
        <v>14</v>
      </c>
      <c r="B17" s="81">
        <v>2023</v>
      </c>
      <c r="C17" s="80" t="s">
        <v>83</v>
      </c>
      <c r="D17" s="82" t="s">
        <v>74</v>
      </c>
      <c r="E17" s="85" t="s">
        <v>109</v>
      </c>
      <c r="F17" s="87">
        <v>34153</v>
      </c>
      <c r="G17" s="8"/>
      <c r="H17" s="8"/>
    </row>
    <row r="18" spans="1:8" x14ac:dyDescent="0.3">
      <c r="A18" s="80">
        <v>15</v>
      </c>
      <c r="B18" s="81">
        <v>2023</v>
      </c>
      <c r="C18" s="80" t="s">
        <v>83</v>
      </c>
      <c r="D18" s="82" t="s">
        <v>77</v>
      </c>
      <c r="E18" s="85" t="s">
        <v>110</v>
      </c>
      <c r="F18" s="87">
        <v>30042</v>
      </c>
      <c r="G18" s="8"/>
      <c r="H18" s="8"/>
    </row>
    <row r="19" spans="1:8" x14ac:dyDescent="0.3">
      <c r="A19" s="80">
        <v>16</v>
      </c>
      <c r="B19" s="81">
        <v>2023</v>
      </c>
      <c r="C19" s="80" t="s">
        <v>84</v>
      </c>
      <c r="D19" s="82"/>
      <c r="E19" s="85" t="s">
        <v>111</v>
      </c>
      <c r="F19" s="87">
        <v>7000</v>
      </c>
      <c r="G19" s="8"/>
      <c r="H19" s="8"/>
    </row>
    <row r="20" spans="1:8" x14ac:dyDescent="0.3">
      <c r="A20" s="80">
        <v>17</v>
      </c>
      <c r="B20" s="81">
        <v>2023</v>
      </c>
      <c r="C20" s="80" t="s">
        <v>84</v>
      </c>
      <c r="D20" s="82" t="s">
        <v>112</v>
      </c>
      <c r="E20" s="85" t="s">
        <v>113</v>
      </c>
      <c r="F20" s="87">
        <v>4537</v>
      </c>
      <c r="G20" s="8"/>
      <c r="H20" s="8"/>
    </row>
    <row r="21" spans="1:8" x14ac:dyDescent="0.3">
      <c r="A21" s="80">
        <v>18</v>
      </c>
      <c r="B21" s="81">
        <v>2023</v>
      </c>
      <c r="C21" s="80" t="s">
        <v>84</v>
      </c>
      <c r="D21" s="82"/>
      <c r="E21" s="85" t="s">
        <v>85</v>
      </c>
      <c r="F21" s="87">
        <v>1567</v>
      </c>
      <c r="G21" s="8"/>
      <c r="H21" s="8"/>
    </row>
    <row r="22" spans="1:8" x14ac:dyDescent="0.3">
      <c r="A22" s="80">
        <v>19</v>
      </c>
      <c r="B22" s="81">
        <v>2023</v>
      </c>
      <c r="C22" s="80" t="s">
        <v>84</v>
      </c>
      <c r="D22" s="82" t="s">
        <v>114</v>
      </c>
      <c r="E22" s="85" t="s">
        <v>108</v>
      </c>
      <c r="F22" s="87">
        <v>13034</v>
      </c>
      <c r="G22" s="8"/>
      <c r="H22" s="8"/>
    </row>
    <row r="23" spans="1:8" x14ac:dyDescent="0.3">
      <c r="A23" s="80">
        <v>20</v>
      </c>
      <c r="B23" s="81">
        <v>2023</v>
      </c>
      <c r="C23" s="80" t="s">
        <v>86</v>
      </c>
      <c r="D23" s="82" t="s">
        <v>104</v>
      </c>
      <c r="E23" s="85" t="s">
        <v>115</v>
      </c>
      <c r="F23" s="87">
        <v>3774</v>
      </c>
      <c r="G23" s="8"/>
      <c r="H23" s="8"/>
    </row>
    <row r="24" spans="1:8" x14ac:dyDescent="0.3">
      <c r="A24" s="80">
        <v>21</v>
      </c>
      <c r="B24" s="81">
        <v>2023</v>
      </c>
      <c r="C24" s="80" t="s">
        <v>86</v>
      </c>
      <c r="D24" s="82" t="s">
        <v>116</v>
      </c>
      <c r="E24" s="85" t="s">
        <v>82</v>
      </c>
      <c r="F24" s="87">
        <v>3729</v>
      </c>
      <c r="G24" s="8"/>
      <c r="H24" s="8"/>
    </row>
    <row r="25" spans="1:8" ht="14.4" thickBot="1" x14ac:dyDescent="0.35">
      <c r="A25" s="97" t="s">
        <v>16</v>
      </c>
      <c r="B25" s="98"/>
      <c r="C25" s="98"/>
      <c r="D25" s="98"/>
      <c r="E25" s="98"/>
      <c r="F25" s="86">
        <v>33413.770299999996</v>
      </c>
      <c r="G25" s="8"/>
      <c r="H25" s="8"/>
    </row>
    <row r="26" spans="1:8" ht="15" thickBot="1" x14ac:dyDescent="0.35">
      <c r="A26" s="99" t="s">
        <v>17</v>
      </c>
      <c r="B26" s="100"/>
      <c r="C26" s="100"/>
      <c r="D26" s="100"/>
      <c r="E26" s="100"/>
      <c r="F26" s="88">
        <f>SUM(F4:F25)</f>
        <v>372489.77029999997</v>
      </c>
      <c r="G26" s="101"/>
      <c r="H26" s="102"/>
    </row>
    <row r="27" spans="1:8" x14ac:dyDescent="0.3">
      <c r="A27" s="89"/>
      <c r="B27" s="89"/>
      <c r="C27" s="89"/>
      <c r="D27" s="89"/>
      <c r="E27" s="89"/>
      <c r="F27" s="89"/>
    </row>
    <row r="28" spans="1:8" x14ac:dyDescent="0.3">
      <c r="A28" s="89"/>
      <c r="B28" s="89"/>
      <c r="C28" s="89"/>
      <c r="D28" s="89"/>
      <c r="E28" s="89"/>
      <c r="F28" s="89"/>
    </row>
    <row r="29" spans="1:8" ht="12.75" customHeight="1" x14ac:dyDescent="0.3">
      <c r="A29" s="96"/>
      <c r="B29" s="96"/>
      <c r="C29" s="96"/>
      <c r="D29" s="96"/>
      <c r="E29" s="96"/>
      <c r="F29" s="89"/>
    </row>
    <row r="30" spans="1:8" x14ac:dyDescent="0.3">
      <c r="A30" s="89"/>
      <c r="B30" s="89"/>
      <c r="C30" s="89"/>
      <c r="D30" s="89"/>
      <c r="E30" s="89"/>
      <c r="F30" s="89"/>
    </row>
    <row r="31" spans="1:8" x14ac:dyDescent="0.3">
      <c r="A31" s="89"/>
      <c r="B31" s="89"/>
      <c r="C31" s="89"/>
      <c r="D31" s="89"/>
      <c r="E31" s="89"/>
      <c r="F31" s="89"/>
    </row>
  </sheetData>
  <mergeCells count="12">
    <mergeCell ref="A29:E29"/>
    <mergeCell ref="A25:E25"/>
    <mergeCell ref="A26:E26"/>
    <mergeCell ref="G26:H26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G27"/>
  <sheetViews>
    <sheetView workbookViewId="0">
      <selection activeCell="A3" sqref="A3:G28"/>
    </sheetView>
  </sheetViews>
  <sheetFormatPr defaultRowHeight="13.8" x14ac:dyDescent="0.3"/>
  <cols>
    <col min="1" max="1" width="36.109375" customWidth="1"/>
    <col min="2" max="2" width="13.109375" customWidth="1"/>
    <col min="3" max="3" width="15" customWidth="1"/>
    <col min="4" max="4" width="16.6640625" customWidth="1"/>
    <col min="5" max="5" width="14.33203125" customWidth="1"/>
    <col min="6" max="6" width="17.5546875" customWidth="1"/>
    <col min="7" max="7" width="18.88671875" customWidth="1"/>
  </cols>
  <sheetData>
    <row r="3" spans="1:7" ht="93.75" customHeight="1" x14ac:dyDescent="0.45">
      <c r="A3" s="110" t="s">
        <v>41</v>
      </c>
      <c r="B3" s="110"/>
      <c r="C3" s="110"/>
      <c r="D3" s="110"/>
      <c r="E3" s="110"/>
      <c r="F3" s="110"/>
      <c r="G3" s="110"/>
    </row>
    <row r="5" spans="1:7" ht="15.6" x14ac:dyDescent="0.3">
      <c r="A5" s="93" t="s">
        <v>39</v>
      </c>
      <c r="B5" s="93"/>
      <c r="C5" s="93"/>
      <c r="D5" s="93"/>
      <c r="E5" s="93"/>
      <c r="F5" s="93"/>
      <c r="G5" s="12">
        <v>0</v>
      </c>
    </row>
    <row r="6" spans="1:7" ht="14.4" thickBot="1" x14ac:dyDescent="0.35"/>
    <row r="7" spans="1:7" ht="63" thickBot="1" x14ac:dyDescent="0.35">
      <c r="A7" s="13"/>
      <c r="B7" s="14" t="s">
        <v>18</v>
      </c>
      <c r="C7" s="14" t="s">
        <v>19</v>
      </c>
      <c r="D7" s="19" t="s">
        <v>20</v>
      </c>
      <c r="E7" s="14" t="s">
        <v>21</v>
      </c>
      <c r="F7" s="14" t="s">
        <v>22</v>
      </c>
      <c r="G7" s="20" t="s">
        <v>23</v>
      </c>
    </row>
    <row r="8" spans="1:7" ht="15" customHeight="1" x14ac:dyDescent="0.3">
      <c r="A8" s="4" t="s">
        <v>24</v>
      </c>
      <c r="B8" s="5" t="e">
        <f>#REF!</f>
        <v>#REF!</v>
      </c>
      <c r="C8" s="5" t="e">
        <f>#REF!</f>
        <v>#REF!</v>
      </c>
      <c r="D8" s="21" t="e">
        <f>'расход по дому ТО'!G24</f>
        <v>#REF!</v>
      </c>
      <c r="E8" s="5">
        <v>-230.88</v>
      </c>
      <c r="F8" s="5"/>
      <c r="G8" s="112" t="e">
        <f>C14-D14</f>
        <v>#REF!</v>
      </c>
    </row>
    <row r="9" spans="1:7" ht="33" customHeight="1" x14ac:dyDescent="0.3">
      <c r="A9" s="3" t="s">
        <v>25</v>
      </c>
      <c r="B9" s="2">
        <v>0</v>
      </c>
      <c r="C9" s="2">
        <v>0</v>
      </c>
      <c r="D9" s="21" t="e">
        <f>(#REF!*1.74)*1</f>
        <v>#REF!</v>
      </c>
      <c r="E9" s="2"/>
      <c r="F9" s="2"/>
      <c r="G9" s="113"/>
    </row>
    <row r="10" spans="1:7" ht="31.5" customHeight="1" x14ac:dyDescent="0.3">
      <c r="A10" s="3" t="s">
        <v>26</v>
      </c>
      <c r="B10" s="2"/>
      <c r="C10" s="2"/>
      <c r="D10" s="21" t="e">
        <f>(#REF!*0.15)*1</f>
        <v>#REF!</v>
      </c>
      <c r="E10" s="2"/>
      <c r="F10" s="2"/>
      <c r="G10" s="113"/>
    </row>
    <row r="11" spans="1:7" ht="15" customHeight="1" x14ac:dyDescent="0.3">
      <c r="A11" s="4" t="s">
        <v>27</v>
      </c>
      <c r="B11" s="2">
        <v>0</v>
      </c>
      <c r="C11" s="2">
        <v>0</v>
      </c>
      <c r="D11" s="21"/>
      <c r="E11" s="2"/>
      <c r="F11" s="2"/>
      <c r="G11" s="113"/>
    </row>
    <row r="12" spans="1:7" ht="26.25" customHeight="1" x14ac:dyDescent="0.3">
      <c r="A12" s="3" t="s">
        <v>28</v>
      </c>
      <c r="B12" s="2">
        <v>0</v>
      </c>
      <c r="C12" s="2">
        <v>0</v>
      </c>
      <c r="D12" s="21"/>
      <c r="E12" s="2"/>
      <c r="F12" s="2"/>
      <c r="G12" s="113"/>
    </row>
    <row r="13" spans="1:7" ht="34.5" customHeight="1" thickBot="1" x14ac:dyDescent="0.35">
      <c r="A13" s="22" t="s">
        <v>29</v>
      </c>
      <c r="B13" s="8">
        <v>0</v>
      </c>
      <c r="C13" s="8">
        <v>0</v>
      </c>
      <c r="D13" s="43"/>
      <c r="E13" s="8"/>
      <c r="F13" s="8"/>
      <c r="G13" s="113"/>
    </row>
    <row r="14" spans="1:7" ht="15" customHeight="1" thickBot="1" x14ac:dyDescent="0.35">
      <c r="A14" s="15" t="s">
        <v>35</v>
      </c>
      <c r="B14" s="16" t="e">
        <f t="shared" ref="B14:C14" si="0">SUM(B8:B13)</f>
        <v>#REF!</v>
      </c>
      <c r="C14" s="16" t="e">
        <f t="shared" si="0"/>
        <v>#REF!</v>
      </c>
      <c r="D14" s="17" t="e">
        <f>SUM(D8:D13)</f>
        <v>#REF!</v>
      </c>
      <c r="E14" s="16">
        <f>SUM(E8:E13)</f>
        <v>-230.88</v>
      </c>
      <c r="F14" s="16"/>
      <c r="G14" s="34" t="e">
        <f>SUM(G8)</f>
        <v>#REF!</v>
      </c>
    </row>
    <row r="15" spans="1:7" ht="15" customHeight="1" x14ac:dyDescent="0.3">
      <c r="A15" s="42"/>
      <c r="B15" s="42"/>
      <c r="C15" s="42"/>
      <c r="D15" s="18"/>
      <c r="E15" s="42"/>
      <c r="F15" s="42"/>
      <c r="G15" s="18"/>
    </row>
    <row r="16" spans="1:7" ht="15.6" x14ac:dyDescent="0.3">
      <c r="A16" s="93" t="s">
        <v>40</v>
      </c>
      <c r="B16" s="93"/>
      <c r="C16" s="93"/>
      <c r="D16" s="93"/>
      <c r="E16" s="93"/>
      <c r="F16" s="93"/>
      <c r="G16" s="18" t="e">
        <f>G5+C14-D14</f>
        <v>#REF!</v>
      </c>
    </row>
    <row r="17" spans="1:7" ht="15" customHeight="1" x14ac:dyDescent="0.3">
      <c r="A17" s="42"/>
      <c r="B17" s="42"/>
      <c r="C17" s="42"/>
      <c r="D17" s="18"/>
      <c r="E17" s="42"/>
      <c r="F17" s="42"/>
      <c r="G17" s="18"/>
    </row>
    <row r="18" spans="1:7" ht="15" customHeight="1" x14ac:dyDescent="0.3">
      <c r="A18" s="42"/>
      <c r="B18" s="42"/>
      <c r="C18" s="42"/>
      <c r="D18" s="18"/>
      <c r="E18" s="42"/>
      <c r="F18" s="42"/>
      <c r="G18" s="18"/>
    </row>
    <row r="19" spans="1:7" ht="15" customHeight="1" x14ac:dyDescent="0.3">
      <c r="A19" s="42"/>
      <c r="B19" s="42"/>
      <c r="C19" s="42"/>
      <c r="D19" s="18"/>
      <c r="E19" s="42"/>
      <c r="F19" s="42"/>
      <c r="G19" s="18"/>
    </row>
    <row r="20" spans="1:7" ht="15.6" x14ac:dyDescent="0.3">
      <c r="A20" s="93" t="s">
        <v>39</v>
      </c>
      <c r="B20" s="93"/>
      <c r="C20" s="93"/>
      <c r="D20" s="93"/>
      <c r="E20" s="93"/>
      <c r="F20" s="93"/>
      <c r="G20" s="18">
        <v>0</v>
      </c>
    </row>
    <row r="21" spans="1:7" ht="15" customHeight="1" thickBot="1" x14ac:dyDescent="0.35">
      <c r="A21" s="42"/>
      <c r="B21" s="42"/>
      <c r="C21" s="42"/>
      <c r="D21" s="18"/>
      <c r="E21" s="42"/>
      <c r="F21" s="42"/>
      <c r="G21" s="18"/>
    </row>
    <row r="22" spans="1:7" ht="15" customHeight="1" thickBot="1" x14ac:dyDescent="0.35">
      <c r="A22" s="44" t="s">
        <v>36</v>
      </c>
      <c r="B22" s="10" t="e">
        <f>#REF!</f>
        <v>#REF!</v>
      </c>
      <c r="C22" s="10" t="e">
        <f>#REF!</f>
        <v>#REF!</v>
      </c>
      <c r="D22" s="45">
        <v>0</v>
      </c>
      <c r="E22" s="10">
        <v>-26.88</v>
      </c>
      <c r="F22" s="10">
        <v>0</v>
      </c>
      <c r="G22" s="46" t="e">
        <f>C22-D22</f>
        <v>#REF!</v>
      </c>
    </row>
    <row r="23" spans="1:7" x14ac:dyDescent="0.3">
      <c r="G23" s="23"/>
    </row>
    <row r="24" spans="1:7" ht="15.6" x14ac:dyDescent="0.3">
      <c r="A24" s="93" t="s">
        <v>40</v>
      </c>
      <c r="B24" s="93"/>
      <c r="C24" s="93"/>
      <c r="D24" s="93"/>
      <c r="E24" s="93"/>
      <c r="F24" s="93"/>
      <c r="G24" s="18" t="e">
        <f>G20+C22-D22</f>
        <v>#REF!</v>
      </c>
    </row>
    <row r="27" spans="1:7" x14ac:dyDescent="0.3">
      <c r="A27" s="111" t="s">
        <v>54</v>
      </c>
      <c r="B27" s="111"/>
      <c r="C27" s="111"/>
      <c r="D27" s="111"/>
      <c r="E27" s="111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9"/>
  <sheetViews>
    <sheetView workbookViewId="0">
      <selection activeCell="A2" sqref="A2:G29"/>
    </sheetView>
  </sheetViews>
  <sheetFormatPr defaultRowHeight="13.8" x14ac:dyDescent="0.3"/>
  <cols>
    <col min="1" max="1" width="3.44140625" customWidth="1"/>
    <col min="2" max="2" width="9.44140625" customWidth="1"/>
    <col min="4" max="4" width="28" customWidth="1"/>
    <col min="5" max="6" width="36.33203125" customWidth="1"/>
    <col min="7" max="7" width="13" customWidth="1"/>
  </cols>
  <sheetData>
    <row r="2" spans="1:7" ht="17.399999999999999" x14ac:dyDescent="0.35">
      <c r="A2" s="115" t="s">
        <v>30</v>
      </c>
      <c r="B2" s="115"/>
      <c r="C2" s="115"/>
      <c r="D2" s="115"/>
      <c r="E2" s="115"/>
      <c r="F2" s="115"/>
      <c r="G2" s="115"/>
    </row>
    <row r="3" spans="1:7" ht="17.399999999999999" x14ac:dyDescent="0.35">
      <c r="A3" s="115" t="s">
        <v>37</v>
      </c>
      <c r="B3" s="115"/>
      <c r="C3" s="115"/>
      <c r="D3" s="115"/>
      <c r="E3" s="115"/>
      <c r="F3" s="115"/>
      <c r="G3" s="115"/>
    </row>
    <row r="4" spans="1:7" ht="17.399999999999999" x14ac:dyDescent="0.35">
      <c r="A4" s="115" t="s">
        <v>42</v>
      </c>
      <c r="B4" s="115"/>
      <c r="C4" s="115"/>
      <c r="D4" s="115"/>
      <c r="E4" s="115"/>
      <c r="F4" s="115"/>
      <c r="G4" s="115"/>
    </row>
    <row r="5" spans="1:7" ht="14.4" thickBot="1" x14ac:dyDescent="0.35"/>
    <row r="6" spans="1:7" ht="43.8" thickBot="1" x14ac:dyDescent="0.35">
      <c r="A6" s="24" t="s">
        <v>12</v>
      </c>
      <c r="B6" s="25" t="s">
        <v>13</v>
      </c>
      <c r="C6" s="26" t="s">
        <v>14</v>
      </c>
      <c r="D6" s="26" t="s">
        <v>31</v>
      </c>
      <c r="E6" s="26" t="s">
        <v>15</v>
      </c>
      <c r="F6" s="56" t="s">
        <v>44</v>
      </c>
      <c r="G6" s="7" t="s">
        <v>32</v>
      </c>
    </row>
    <row r="7" spans="1:7" ht="69" x14ac:dyDescent="0.3">
      <c r="A7" s="49">
        <v>1</v>
      </c>
      <c r="B7" s="50">
        <v>2015</v>
      </c>
      <c r="C7" s="50" t="s">
        <v>43</v>
      </c>
      <c r="D7" s="51"/>
      <c r="E7" s="52" t="s">
        <v>45</v>
      </c>
      <c r="F7" s="57" t="s">
        <v>46</v>
      </c>
      <c r="G7" s="53">
        <v>4619.4799999999996</v>
      </c>
    </row>
    <row r="8" spans="1:7" ht="27.6" x14ac:dyDescent="0.3">
      <c r="A8" s="52">
        <v>2</v>
      </c>
      <c r="B8" s="52">
        <v>2015</v>
      </c>
      <c r="C8" s="52" t="s">
        <v>43</v>
      </c>
      <c r="D8" s="52"/>
      <c r="E8" s="52" t="s">
        <v>47</v>
      </c>
      <c r="F8" s="52" t="s">
        <v>48</v>
      </c>
      <c r="G8" s="59">
        <v>39559.449999999997</v>
      </c>
    </row>
    <row r="9" spans="1:7" ht="27.6" x14ac:dyDescent="0.3">
      <c r="A9" s="52">
        <v>3</v>
      </c>
      <c r="B9" s="52">
        <v>2015</v>
      </c>
      <c r="C9" s="52" t="s">
        <v>43</v>
      </c>
      <c r="D9" s="52"/>
      <c r="E9" s="52" t="s">
        <v>49</v>
      </c>
      <c r="F9" s="52" t="s">
        <v>50</v>
      </c>
      <c r="G9" s="59">
        <v>878.56</v>
      </c>
    </row>
    <row r="10" spans="1:7" ht="27.6" x14ac:dyDescent="0.3">
      <c r="A10" s="52">
        <v>4</v>
      </c>
      <c r="B10" s="52">
        <v>2015</v>
      </c>
      <c r="C10" s="52" t="s">
        <v>43</v>
      </c>
      <c r="D10" s="52"/>
      <c r="E10" s="52" t="s">
        <v>51</v>
      </c>
      <c r="F10" s="52" t="s">
        <v>52</v>
      </c>
      <c r="G10" s="59">
        <v>948.93</v>
      </c>
    </row>
    <row r="11" spans="1:7" hidden="1" x14ac:dyDescent="0.3">
      <c r="A11" s="52"/>
      <c r="B11" s="52"/>
      <c r="C11" s="52"/>
      <c r="D11" s="52"/>
      <c r="E11" s="52"/>
      <c r="F11" s="52"/>
      <c r="G11" s="59"/>
    </row>
    <row r="12" spans="1:7" hidden="1" x14ac:dyDescent="0.3">
      <c r="A12" s="52"/>
      <c r="B12" s="52"/>
      <c r="C12" s="52"/>
      <c r="D12" s="52"/>
      <c r="E12" s="52"/>
      <c r="F12" s="52"/>
      <c r="G12" s="59"/>
    </row>
    <row r="13" spans="1:7" hidden="1" x14ac:dyDescent="0.3">
      <c r="A13" s="49"/>
      <c r="B13" s="50"/>
      <c r="C13" s="50"/>
      <c r="D13" s="51"/>
      <c r="E13" s="52"/>
      <c r="F13" s="57"/>
      <c r="G13" s="53"/>
    </row>
    <row r="14" spans="1:7" hidden="1" x14ac:dyDescent="0.3">
      <c r="A14" s="27"/>
      <c r="B14" s="28"/>
      <c r="C14" s="28"/>
      <c r="D14" s="29"/>
      <c r="E14" s="30"/>
      <c r="F14" s="58"/>
      <c r="G14" s="53"/>
    </row>
    <row r="15" spans="1:7" hidden="1" x14ac:dyDescent="0.3">
      <c r="A15" s="27"/>
      <c r="B15" s="28"/>
      <c r="C15" s="28"/>
      <c r="D15" s="29"/>
      <c r="E15" s="30"/>
      <c r="F15" s="58"/>
      <c r="G15" s="53"/>
    </row>
    <row r="16" spans="1:7" hidden="1" x14ac:dyDescent="0.3">
      <c r="A16" s="27"/>
      <c r="B16" s="28"/>
      <c r="C16" s="28"/>
      <c r="D16" s="29"/>
      <c r="E16" s="30"/>
      <c r="F16" s="58"/>
      <c r="G16" s="53"/>
    </row>
    <row r="17" spans="1:7" hidden="1" x14ac:dyDescent="0.3">
      <c r="A17" s="27"/>
      <c r="B17" s="28"/>
      <c r="C17" s="28"/>
      <c r="D17" s="29"/>
      <c r="E17" s="30"/>
      <c r="F17" s="58"/>
      <c r="G17" s="53"/>
    </row>
    <row r="18" spans="1:7" hidden="1" x14ac:dyDescent="0.3">
      <c r="A18" s="27"/>
      <c r="B18" s="28"/>
      <c r="C18" s="28"/>
      <c r="D18" s="29"/>
      <c r="E18" s="30"/>
      <c r="F18" s="58"/>
      <c r="G18" s="53"/>
    </row>
    <row r="19" spans="1:7" hidden="1" x14ac:dyDescent="0.3">
      <c r="A19" s="27"/>
      <c r="B19" s="28"/>
      <c r="C19" s="28"/>
      <c r="D19" s="29"/>
      <c r="E19" s="30"/>
      <c r="F19" s="58"/>
      <c r="G19" s="53"/>
    </row>
    <row r="20" spans="1:7" hidden="1" x14ac:dyDescent="0.3">
      <c r="A20" s="27"/>
      <c r="B20" s="28"/>
      <c r="C20" s="28"/>
      <c r="D20" s="29"/>
      <c r="E20" s="30"/>
      <c r="F20" s="58"/>
      <c r="G20" s="53"/>
    </row>
    <row r="21" spans="1:7" hidden="1" x14ac:dyDescent="0.3">
      <c r="A21" s="27"/>
      <c r="B21" s="28"/>
      <c r="C21" s="28"/>
      <c r="D21" s="29"/>
      <c r="E21" s="30"/>
      <c r="F21" s="58"/>
      <c r="G21" s="53"/>
    </row>
    <row r="22" spans="1:7" ht="14.4" x14ac:dyDescent="0.3">
      <c r="A22" s="31"/>
      <c r="B22" s="60"/>
      <c r="C22" s="63" t="s">
        <v>53</v>
      </c>
      <c r="D22" s="61"/>
      <c r="E22" s="62"/>
      <c r="F22" s="62"/>
      <c r="G22" s="54">
        <f>1306.8*1</f>
        <v>1306.8</v>
      </c>
    </row>
    <row r="23" spans="1:7" ht="15" thickBot="1" x14ac:dyDescent="0.35">
      <c r="A23" s="31"/>
      <c r="B23" s="116" t="s">
        <v>33</v>
      </c>
      <c r="C23" s="117"/>
      <c r="D23" s="117"/>
      <c r="E23" s="117"/>
      <c r="F23" s="55"/>
      <c r="G23" s="54" t="e">
        <f>#REF!+#REF!</f>
        <v>#REF!</v>
      </c>
    </row>
    <row r="24" spans="1:7" ht="15" thickBot="1" x14ac:dyDescent="0.35">
      <c r="A24" s="118" t="s">
        <v>34</v>
      </c>
      <c r="B24" s="119"/>
      <c r="C24" s="119"/>
      <c r="D24" s="32"/>
      <c r="E24" s="32"/>
      <c r="F24" s="32"/>
      <c r="G24" s="33" t="e">
        <f>SUM(G7:G23)</f>
        <v>#REF!</v>
      </c>
    </row>
    <row r="25" spans="1:7" x14ac:dyDescent="0.3">
      <c r="A25" s="120"/>
      <c r="B25" s="120"/>
      <c r="C25" s="121"/>
      <c r="D25" s="121"/>
      <c r="E25" s="121"/>
      <c r="F25" s="121"/>
      <c r="G25" s="121"/>
    </row>
    <row r="29" spans="1:7" ht="14.4" x14ac:dyDescent="0.3">
      <c r="A29" s="114" t="s">
        <v>54</v>
      </c>
      <c r="B29" s="114"/>
      <c r="C29" s="114"/>
      <c r="D29" s="114"/>
      <c r="E29" s="114"/>
      <c r="F29" s="114"/>
      <c r="G29" s="114"/>
    </row>
  </sheetData>
  <mergeCells count="7">
    <mergeCell ref="A29:G29"/>
    <mergeCell ref="A2:G2"/>
    <mergeCell ref="A3:G3"/>
    <mergeCell ref="A4:G4"/>
    <mergeCell ref="B23:E23"/>
    <mergeCell ref="A24:C24"/>
    <mergeCell ref="A25:G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 отчет по дому за 15 г</vt:lpstr>
      <vt:lpstr>РиСотчет 2023г.</vt:lpstr>
      <vt:lpstr>РиСрасход 2023г.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2023-03-24T09:35:18Z</cp:lastPrinted>
  <dcterms:created xsi:type="dcterms:W3CDTF">2015-02-24T21:57:31Z</dcterms:created>
  <dcterms:modified xsi:type="dcterms:W3CDTF">2024-03-26T12:21:27Z</dcterms:modified>
</cp:coreProperties>
</file>